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4"/>
  <workbookPr/>
  <mc:AlternateContent xmlns:mc="http://schemas.openxmlformats.org/markup-compatibility/2006">
    <mc:Choice Requires="x15">
      <x15ac:absPath xmlns:x15ac="http://schemas.microsoft.com/office/spreadsheetml/2010/11/ac" url="https://ucnmuni-my.sharepoint.com/personal/411099_muni_cz/Documents/Dokumenty/ČANT/MPS STRAVA/OS ŠS/_Sdílené materiály/"/>
    </mc:Choice>
  </mc:AlternateContent>
  <xr:revisionPtr revIDLastSave="0" documentId="8_{49761680-C6F2-42BA-9721-26A96924C85C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K" sheetId="1" r:id="rId1"/>
    <sheet name="Porce" sheetId="3" r:id="rId2"/>
    <sheet name="Evidence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N31" i="1"/>
  <c r="N30" i="1"/>
  <c r="N29" i="1"/>
  <c r="Z29" i="1"/>
  <c r="Y29" i="1"/>
  <c r="X29" i="1"/>
  <c r="W29" i="1"/>
  <c r="V29" i="1"/>
  <c r="U29" i="1"/>
  <c r="T29" i="1"/>
  <c r="S29" i="1"/>
  <c r="R29" i="1"/>
  <c r="K2" i="2"/>
  <c r="K4" i="2"/>
  <c r="K5" i="2"/>
  <c r="K6" i="2"/>
  <c r="K7" i="2"/>
  <c r="K10" i="2"/>
  <c r="K11" i="2"/>
  <c r="K12" i="2"/>
  <c r="F5" i="2"/>
  <c r="K3" i="2" s="1"/>
  <c r="F6" i="2"/>
  <c r="K9" i="2" s="1"/>
  <c r="F7" i="2"/>
  <c r="K8" i="2" s="1"/>
  <c r="F8" i="2"/>
  <c r="F9" i="2"/>
  <c r="F10" i="2"/>
  <c r="F11" i="2"/>
  <c r="F12" i="2"/>
  <c r="F13" i="2"/>
  <c r="F14" i="2"/>
  <c r="N3" i="1"/>
  <c r="W3" i="1" s="1"/>
  <c r="N4" i="1"/>
  <c r="Z4" i="1" s="1"/>
  <c r="N5" i="1"/>
  <c r="Y5" i="1" s="1"/>
  <c r="N6" i="1"/>
  <c r="X6" i="1" s="1"/>
  <c r="N7" i="1"/>
  <c r="W7" i="1" s="1"/>
  <c r="N8" i="1"/>
  <c r="Z8" i="1" s="1"/>
  <c r="N9" i="1"/>
  <c r="Y9" i="1" s="1"/>
  <c r="N10" i="1"/>
  <c r="X10" i="1" s="1"/>
  <c r="N11" i="1"/>
  <c r="W11" i="1" s="1"/>
  <c r="N12" i="1"/>
  <c r="Z12" i="1" s="1"/>
  <c r="N13" i="1"/>
  <c r="Y13" i="1" s="1"/>
  <c r="N14" i="1"/>
  <c r="X14" i="1" s="1"/>
  <c r="N15" i="1"/>
  <c r="W15" i="1" s="1"/>
  <c r="N16" i="1"/>
  <c r="Z16" i="1" s="1"/>
  <c r="N17" i="1"/>
  <c r="Y17" i="1" s="1"/>
  <c r="N18" i="1"/>
  <c r="X18" i="1" s="1"/>
  <c r="N19" i="1"/>
  <c r="W19" i="1" s="1"/>
  <c r="N20" i="1"/>
  <c r="Z20" i="1" s="1"/>
  <c r="N21" i="1"/>
  <c r="Y21" i="1" s="1"/>
  <c r="N22" i="1"/>
  <c r="X22" i="1" s="1"/>
  <c r="N23" i="1"/>
  <c r="W23" i="1" s="1"/>
  <c r="N24" i="1"/>
  <c r="Z24" i="1" s="1"/>
  <c r="N25" i="1"/>
  <c r="Y25" i="1" s="1"/>
  <c r="N26" i="1"/>
  <c r="X26" i="1" s="1"/>
  <c r="N2" i="1"/>
  <c r="X2" i="1" s="1"/>
  <c r="F4" i="2"/>
  <c r="F3" i="2"/>
  <c r="F2" i="2"/>
  <c r="X23" i="1" l="1"/>
  <c r="U26" i="1"/>
  <c r="X7" i="1"/>
  <c r="U10" i="1"/>
  <c r="Y14" i="1"/>
  <c r="T3" i="1"/>
  <c r="T19" i="1"/>
  <c r="R13" i="1"/>
  <c r="V17" i="1"/>
  <c r="X3" i="1"/>
  <c r="U6" i="1"/>
  <c r="R9" i="1"/>
  <c r="Y10" i="1"/>
  <c r="V13" i="1"/>
  <c r="T15" i="1"/>
  <c r="Z17" i="1"/>
  <c r="X19" i="1"/>
  <c r="U22" i="1"/>
  <c r="R25" i="1"/>
  <c r="Y26" i="1"/>
  <c r="Z21" i="1"/>
  <c r="U2" i="1"/>
  <c r="R5" i="1"/>
  <c r="Y6" i="1"/>
  <c r="V9" i="1"/>
  <c r="T11" i="1"/>
  <c r="Z13" i="1"/>
  <c r="X15" i="1"/>
  <c r="U18" i="1"/>
  <c r="R21" i="1"/>
  <c r="Y22" i="1"/>
  <c r="V25" i="1"/>
  <c r="Z5" i="1"/>
  <c r="Y2" i="1"/>
  <c r="V5" i="1"/>
  <c r="T7" i="1"/>
  <c r="Z9" i="1"/>
  <c r="X11" i="1"/>
  <c r="U14" i="1"/>
  <c r="R17" i="1"/>
  <c r="Y18" i="1"/>
  <c r="V21" i="1"/>
  <c r="T23" i="1"/>
  <c r="Z25" i="1"/>
  <c r="S4" i="1"/>
  <c r="W4" i="1"/>
  <c r="S8" i="1"/>
  <c r="W8" i="1"/>
  <c r="S12" i="1"/>
  <c r="W12" i="1"/>
  <c r="S16" i="1"/>
  <c r="W16" i="1"/>
  <c r="S20" i="1"/>
  <c r="W20" i="1"/>
  <c r="S24" i="1"/>
  <c r="W24" i="1"/>
  <c r="R2" i="1"/>
  <c r="V2" i="1"/>
  <c r="Z2" i="1"/>
  <c r="U3" i="1"/>
  <c r="Y3" i="1"/>
  <c r="T4" i="1"/>
  <c r="X4" i="1"/>
  <c r="S5" i="1"/>
  <c r="W5" i="1"/>
  <c r="R6" i="1"/>
  <c r="V6" i="1"/>
  <c r="Z6" i="1"/>
  <c r="U7" i="1"/>
  <c r="Y7" i="1"/>
  <c r="T8" i="1"/>
  <c r="X8" i="1"/>
  <c r="S9" i="1"/>
  <c r="W9" i="1"/>
  <c r="R10" i="1"/>
  <c r="V10" i="1"/>
  <c r="Z10" i="1"/>
  <c r="U11" i="1"/>
  <c r="Y11" i="1"/>
  <c r="T12" i="1"/>
  <c r="X12" i="1"/>
  <c r="S13" i="1"/>
  <c r="W13" i="1"/>
  <c r="R14" i="1"/>
  <c r="V14" i="1"/>
  <c r="Z14" i="1"/>
  <c r="U15" i="1"/>
  <c r="Y15" i="1"/>
  <c r="T16" i="1"/>
  <c r="X16" i="1"/>
  <c r="S17" i="1"/>
  <c r="W17" i="1"/>
  <c r="R18" i="1"/>
  <c r="V18" i="1"/>
  <c r="Z18" i="1"/>
  <c r="U19" i="1"/>
  <c r="Y19" i="1"/>
  <c r="T20" i="1"/>
  <c r="X20" i="1"/>
  <c r="S21" i="1"/>
  <c r="W21" i="1"/>
  <c r="R22" i="1"/>
  <c r="V22" i="1"/>
  <c r="Z22" i="1"/>
  <c r="U23" i="1"/>
  <c r="Y23" i="1"/>
  <c r="T24" i="1"/>
  <c r="X24" i="1"/>
  <c r="S25" i="1"/>
  <c r="W25" i="1"/>
  <c r="R26" i="1"/>
  <c r="V26" i="1"/>
  <c r="Z26" i="1"/>
  <c r="S2" i="1"/>
  <c r="W2" i="1"/>
  <c r="R3" i="1"/>
  <c r="V3" i="1"/>
  <c r="Z3" i="1"/>
  <c r="U4" i="1"/>
  <c r="Y4" i="1"/>
  <c r="T5" i="1"/>
  <c r="X5" i="1"/>
  <c r="S6" i="1"/>
  <c r="W6" i="1"/>
  <c r="R7" i="1"/>
  <c r="V7" i="1"/>
  <c r="Z7" i="1"/>
  <c r="U8" i="1"/>
  <c r="Y8" i="1"/>
  <c r="T9" i="1"/>
  <c r="X9" i="1"/>
  <c r="S10" i="1"/>
  <c r="W10" i="1"/>
  <c r="R11" i="1"/>
  <c r="V11" i="1"/>
  <c r="Z11" i="1"/>
  <c r="U12" i="1"/>
  <c r="Y12" i="1"/>
  <c r="T13" i="1"/>
  <c r="X13" i="1"/>
  <c r="S14" i="1"/>
  <c r="W14" i="1"/>
  <c r="R15" i="1"/>
  <c r="V15" i="1"/>
  <c r="Z15" i="1"/>
  <c r="U16" i="1"/>
  <c r="Y16" i="1"/>
  <c r="T17" i="1"/>
  <c r="X17" i="1"/>
  <c r="S18" i="1"/>
  <c r="W18" i="1"/>
  <c r="R19" i="1"/>
  <c r="V19" i="1"/>
  <c r="Z19" i="1"/>
  <c r="U20" i="1"/>
  <c r="Y20" i="1"/>
  <c r="T21" i="1"/>
  <c r="X21" i="1"/>
  <c r="S22" i="1"/>
  <c r="W22" i="1"/>
  <c r="R23" i="1"/>
  <c r="V23" i="1"/>
  <c r="Z23" i="1"/>
  <c r="U24" i="1"/>
  <c r="Y24" i="1"/>
  <c r="T25" i="1"/>
  <c r="X25" i="1"/>
  <c r="S26" i="1"/>
  <c r="W26" i="1"/>
  <c r="T2" i="1"/>
  <c r="S3" i="1"/>
  <c r="R4" i="1"/>
  <c r="V4" i="1"/>
  <c r="U5" i="1"/>
  <c r="T6" i="1"/>
  <c r="S7" i="1"/>
  <c r="R8" i="1"/>
  <c r="V8" i="1"/>
  <c r="U9" i="1"/>
  <c r="T10" i="1"/>
  <c r="S11" i="1"/>
  <c r="R12" i="1"/>
  <c r="V12" i="1"/>
  <c r="U13" i="1"/>
  <c r="T14" i="1"/>
  <c r="S15" i="1"/>
  <c r="R16" i="1"/>
  <c r="V16" i="1"/>
  <c r="U17" i="1"/>
  <c r="T18" i="1"/>
  <c r="S19" i="1"/>
  <c r="R20" i="1"/>
  <c r="V20" i="1"/>
  <c r="U21" i="1"/>
  <c r="T22" i="1"/>
  <c r="S23" i="1"/>
  <c r="R24" i="1"/>
  <c r="V24" i="1"/>
  <c r="U25" i="1"/>
  <c r="T26" i="1"/>
  <c r="T28" i="1" l="1"/>
  <c r="T30" i="1" s="1"/>
  <c r="W28" i="1"/>
  <c r="W30" i="1" s="1"/>
  <c r="X28" i="1"/>
  <c r="X30" i="1" s="1"/>
  <c r="R28" i="1"/>
  <c r="R30" i="1" s="1"/>
  <c r="U28" i="1"/>
  <c r="U30" i="1" s="1"/>
  <c r="V28" i="1"/>
  <c r="V30" i="1" s="1"/>
  <c r="S28" i="1"/>
  <c r="S30" i="1" s="1"/>
  <c r="Y28" i="1"/>
  <c r="Y30" i="1" s="1"/>
  <c r="Z28" i="1"/>
  <c r="Z30" i="1" s="1"/>
</calcChain>
</file>

<file path=xl/sharedStrings.xml><?xml version="1.0" encoding="utf-8"?>
<sst xmlns="http://schemas.openxmlformats.org/spreadsheetml/2006/main" count="310" uniqueCount="113">
  <si>
    <t>Věk</t>
  </si>
  <si>
    <t>Jídlo</t>
  </si>
  <si>
    <t>Maso</t>
  </si>
  <si>
    <t>Ryby</t>
  </si>
  <si>
    <t>Mléko</t>
  </si>
  <si>
    <t>Tuky</t>
  </si>
  <si>
    <t>Cukr</t>
  </si>
  <si>
    <t>Ovozel</t>
  </si>
  <si>
    <t>Brambory</t>
  </si>
  <si>
    <t>Obiloviny</t>
  </si>
  <si>
    <t>Luštěniny</t>
  </si>
  <si>
    <t>Současný měsíc</t>
  </si>
  <si>
    <t>počet porcí</t>
  </si>
  <si>
    <t>2-3</t>
  </si>
  <si>
    <t>Sn</t>
  </si>
  <si>
    <t>2 Sn</t>
  </si>
  <si>
    <t>2 roky</t>
  </si>
  <si>
    <t>Př</t>
  </si>
  <si>
    <t>2 Př</t>
  </si>
  <si>
    <t>Ob</t>
  </si>
  <si>
    <t>2 Ob</t>
  </si>
  <si>
    <t>Sv</t>
  </si>
  <si>
    <t>2 Sv</t>
  </si>
  <si>
    <t>Ve</t>
  </si>
  <si>
    <t>2 Ve</t>
  </si>
  <si>
    <t>4-6</t>
  </si>
  <si>
    <t>3-6 Sn</t>
  </si>
  <si>
    <t>3-6 let</t>
  </si>
  <si>
    <t>3-6 Př</t>
  </si>
  <si>
    <t>3-6 Ob</t>
  </si>
  <si>
    <t>3-6 Sv</t>
  </si>
  <si>
    <t>3-6 Ve</t>
  </si>
  <si>
    <t>7-10</t>
  </si>
  <si>
    <t>7-10 Sn</t>
  </si>
  <si>
    <t>7-10 let</t>
  </si>
  <si>
    <t>7-10 Př</t>
  </si>
  <si>
    <t>7-10 Ob</t>
  </si>
  <si>
    <t>7-10 Sv</t>
  </si>
  <si>
    <t>7-10 Ve</t>
  </si>
  <si>
    <t>11-14</t>
  </si>
  <si>
    <t>11-14 Sn</t>
  </si>
  <si>
    <t>11-14 let</t>
  </si>
  <si>
    <t>11-14 Př</t>
  </si>
  <si>
    <t>11-14 Ob</t>
  </si>
  <si>
    <t>11-14 Sv</t>
  </si>
  <si>
    <t>11-14 Ve</t>
  </si>
  <si>
    <t>15 a více</t>
  </si>
  <si>
    <t>15+ Sn</t>
  </si>
  <si>
    <t>15+ Př</t>
  </si>
  <si>
    <t>15+ Ob</t>
  </si>
  <si>
    <t>15+ Sv</t>
  </si>
  <si>
    <t>15+ Ve</t>
  </si>
  <si>
    <t>Podíl BIO</t>
  </si>
  <si>
    <t>Norma</t>
  </si>
  <si>
    <t>Podíl sezónní</t>
  </si>
  <si>
    <t>Realita</t>
  </si>
  <si>
    <t>Ovozel steril.</t>
  </si>
  <si>
    <t>Výsledek</t>
  </si>
  <si>
    <t>Masné výrobky</t>
  </si>
  <si>
    <t>Den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</si>
  <si>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</si>
  <si>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</si>
  <si>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</si>
  <si>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</si>
  <si>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</si>
  <si>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</si>
  <si>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</si>
  <si>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</si>
  <si>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</si>
  <si>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</si>
  <si>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</si>
  <si>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</si>
  <si>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</si>
  <si>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</si>
  <si>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</si>
  <si>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</si>
  <si>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</si>
  <si>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</si>
  <si>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</si>
  <si>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</si>
  <si>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</si>
  <si>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</si>
  <si>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</si>
  <si>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</si>
  <si>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</si>
  <si>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</si>
  <si>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</si>
  <si>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</si>
  <si>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</si>
  <si>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</si>
  <si>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</si>
  <si>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Název</t>
  </si>
  <si>
    <t>Kategorie</t>
  </si>
  <si>
    <t>Spotřeba</t>
  </si>
  <si>
    <t>Čistá</t>
  </si>
  <si>
    <t>Koef</t>
  </si>
  <si>
    <t>Hmotnost do SK</t>
  </si>
  <si>
    <t>Bio</t>
  </si>
  <si>
    <t>Sezónní</t>
  </si>
  <si>
    <t>Součet</t>
  </si>
  <si>
    <t>Vysvětlivky - modrá pole</t>
  </si>
  <si>
    <t>Hovězí kýta</t>
  </si>
  <si>
    <t>A</t>
  </si>
  <si>
    <t xml:space="preserve">Spotřeba </t>
  </si>
  <si>
    <t>Hrubá hmotnost</t>
  </si>
  <si>
    <t>Smetana</t>
  </si>
  <si>
    <t xml:space="preserve">Násobek, kterým se násobí spotřeba čili hrubá hmotnost - buď jsou násobky uvedeny v tabulce 4, Přílohy 1 vyhlášky. Nebo v případě, že potravina v tabulce není, je potřeba zvážit její čistou hmotnost a násobek pak odpovídá procentuálnímu podílu čisté hmotnosti z hrubé hmotnosti. 1 znamená, že čistá hmotnost se rovná hrubé - nevzniká odpoad. 0,7 znamená, že čistá hmotnost je 70 % hrubé hmotnosti atd. </t>
  </si>
  <si>
    <t>Špaldová mouka</t>
  </si>
  <si>
    <t>A znamená Ano potravina je bio</t>
  </si>
  <si>
    <t>Sekaná</t>
  </si>
  <si>
    <t>A znamená Ano potravina je sezónní dle kalendáře MZe</t>
  </si>
  <si>
    <t>Okurky nakládané</t>
  </si>
  <si>
    <t>Jablka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</si>
</sst>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966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  <xf numFmtId="0" fontId="0" fillId="4" borderId="0" xfId="0" applyFill="1"/>
    <xf numFmtId="0" fontId="0" fillId="3" borderId="1" xfId="0" applyFill="1" applyBorder="1"/>
    <xf numFmtId="1" fontId="0" fillId="3" borderId="1" xfId="0" applyNumberFormat="1" applyFill="1" applyBorder="1"/>
    <xf numFmtId="0" fontId="0" fillId="5" borderId="1" xfId="0" applyFill="1" applyBorder="1"/>
    <xf numFmtId="1" fontId="0" fillId="5" borderId="1" xfId="0" applyNumberFormat="1" applyFill="1" applyBorder="1"/>
    <xf numFmtId="0" fontId="0" fillId="3" borderId="0" xfId="0" applyFill="1"/>
    <xf numFmtId="1" fontId="0" fillId="0" borderId="0" xfId="0" applyNumberFormat="1"/>
    <xf numFmtId="164" fontId="0" fillId="0" borderId="0" xfId="1" applyNumberFormat="1" applyFont="1"/>
    <xf numFmtId="0" fontId="2" fillId="6" borderId="0" xfId="0" applyFont="1" applyFill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9" fontId="2" fillId="0" borderId="1" xfId="1" applyNumberFormat="1" applyFont="1" applyFill="1" applyBorder="1" applyAlignment="1">
      <alignment horizontal="center"/>
    </xf>
    <xf numFmtId="1" fontId="0" fillId="4" borderId="0" xfId="0" applyNumberFormat="1" applyFill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10" fontId="0" fillId="0" borderId="0" xfId="1" applyNumberFormat="1" applyFont="1"/>
    <xf numFmtId="0" fontId="0" fillId="2" borderId="0" xfId="0" applyFill="1" applyAlignment="1">
      <alignment horizontal="left"/>
    </xf>
    <xf numFmtId="0" fontId="6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2">
    <cellStyle name="Normální" xfId="0" builtinId="0"/>
    <cellStyle name="Procenta" xfId="1" builtinId="5"/>
  </cellStyles>
  <dxfs count="63">
    <dxf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fill>
        <patternFill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numFmt numFmtId="1" formatCode="0"/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numFmt numFmtId="1" formatCode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49EE56-CA10-4DAD-B8FE-64AAE8701C57}" name="Tabulka3" displayName="Tabulka3" ref="A1:AF26" totalsRowShown="0" headerRowDxfId="39" dataDxfId="38">
  <autoFilter ref="A1:AF26" xr:uid="{DC49EE56-CA10-4DAD-B8FE-64AAE8701C57}"/>
  <tableColumns count="32">
    <tableColumn id="1" xr3:uid="{89D3EBBD-6BB9-42CC-88F1-B62F6148E88F}" name="Den"/>
    <tableColumn id="2" xr3:uid="{445BA0B9-E8DC-4222-A991-444096ABFD14}" name="1" dataDxfId="37"/>
    <tableColumn id="3" xr3:uid="{036E4687-A3C1-454E-A7B8-921559D75904}" name="2" dataDxfId="36"/>
    <tableColumn id="4" xr3:uid="{5CA082A8-CBED-42B6-8B41-8C7E709C4EA2}" name="3" dataDxfId="35"/>
    <tableColumn id="5" xr3:uid="{AEDCD9D8-838F-418F-9D71-7371D0B1B797}" name="4" dataDxfId="34"/>
    <tableColumn id="6" xr3:uid="{335FE0DF-A89B-4C18-B362-634CDF98CE95}" name="5" dataDxfId="33"/>
    <tableColumn id="7" xr3:uid="{1DF1122B-BB31-4D76-80CF-032AA930BD6B}" name="6" dataDxfId="32"/>
    <tableColumn id="8" xr3:uid="{CC264C9E-482C-4CB1-9F11-F49253470BDE}" name="7" dataDxfId="31"/>
    <tableColumn id="9" xr3:uid="{66837B1F-F18C-45D2-9A59-C458B0E047A9}" name="8" dataDxfId="30"/>
    <tableColumn id="10" xr3:uid="{597ED0F6-1823-49B8-B76A-9D418545A028}" name="9" dataDxfId="29"/>
    <tableColumn id="11" xr3:uid="{1009B863-8F46-43DA-9B01-85B854F98D3C}" name="10" dataDxfId="28"/>
    <tableColumn id="12" xr3:uid="{C337870F-4B1A-4BFE-BBC9-27D0F8FC956B}" name="11" dataDxfId="27"/>
    <tableColumn id="13" xr3:uid="{499D4F24-8A72-4E35-81C4-A7507D5C5C14}" name="12" dataDxfId="26"/>
    <tableColumn id="14" xr3:uid="{A42C7C23-DFF9-44FA-A4FE-1BF3F8D54F55}" name="13" dataDxfId="25"/>
    <tableColumn id="15" xr3:uid="{3EB65C6F-37C8-4638-9EF2-512868E9EF21}" name="14" dataDxfId="24"/>
    <tableColumn id="16" xr3:uid="{EFD19CA6-B8B8-4DDE-B7B5-AAEF361DE257}" name="15" dataDxfId="23"/>
    <tableColumn id="17" xr3:uid="{C29E0E21-C8DA-4156-9A54-82E2F758DF8C}" name="16" dataDxfId="22"/>
    <tableColumn id="18" xr3:uid="{833A04CC-3AC8-4416-B7BD-978869D54AFF}" name="17" dataDxfId="21"/>
    <tableColumn id="19" xr3:uid="{123D527D-904D-4CF7-A12C-993644861262}" name="18" dataDxfId="20"/>
    <tableColumn id="20" xr3:uid="{1D677CE2-9CFF-4FE8-B438-8AA38C103DA5}" name="19" dataDxfId="19"/>
    <tableColumn id="21" xr3:uid="{C2C929F0-7F06-4672-81E6-FDECD08CA84F}" name="20" dataDxfId="18"/>
    <tableColumn id="22" xr3:uid="{9B46A6DA-E42B-4E3A-97D0-67E11E7CE130}" name="21" dataDxfId="17"/>
    <tableColumn id="23" xr3:uid="{A8A0B193-D330-4C0E-8B6A-CEEB475A183D}" name="22" dataDxfId="16"/>
    <tableColumn id="24" xr3:uid="{4E3DCB2F-17EB-425D-8698-D021825208BA}" name="23" dataDxfId="15"/>
    <tableColumn id="25" xr3:uid="{FBB476FA-B561-4359-B35A-E0222C66CF06}" name="24" dataDxfId="14"/>
    <tableColumn id="26" xr3:uid="{8D838B3B-165D-4360-9367-BA05B611EA2B}" name="25" dataDxfId="13"/>
    <tableColumn id="27" xr3:uid="{A30CCADE-EB3E-4DA0-B71D-812BCB7C22A5}" name="26" dataDxfId="12"/>
    <tableColumn id="28" xr3:uid="{0AF2C70E-5A3A-4A26-888F-B54A8CB068D1}" name="27" dataDxfId="11"/>
    <tableColumn id="29" xr3:uid="{B611306C-3AC6-4E47-8F68-D259DBE84335}" name="28" dataDxfId="10"/>
    <tableColumn id="30" xr3:uid="{61308E55-6045-4134-85BF-E71CC61527FF}" name="29" dataDxfId="9"/>
    <tableColumn id="31" xr3:uid="{D78621D1-020B-4D71-A287-676FF5097DB5}" name="30" dataDxfId="8"/>
    <tableColumn id="32" xr3:uid="{96818C89-8C38-48EE-9911-703DF934759E}" name="31" dataDxfId="7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479E7D-65F6-4B2F-8B56-F81BD4221137}" name="Tabulka1" displayName="Tabulka1" ref="A1:H100" totalsRowShown="0">
  <autoFilter ref="A1:H100" xr:uid="{CE479E7D-65F6-4B2F-8B56-F81BD4221137}"/>
  <tableColumns count="8">
    <tableColumn id="1" xr3:uid="{82D1703F-E61C-4590-BE5F-40D5FDC85B3E}" name="Název" dataDxfId="6"/>
    <tableColumn id="2" xr3:uid="{55798B07-25DC-4778-A6EC-EBE34B5CBFDE}" name="Kategorie" dataDxfId="5"/>
    <tableColumn id="3" xr3:uid="{8A9E45AF-5ECE-4ACF-8BAE-3FF8F9B12C84}" name="Spotřeba" dataDxfId="4"/>
    <tableColumn id="4" xr3:uid="{81172767-FB88-4B7F-A00C-F0AA18207783}" name="Čistá" dataDxfId="3"/>
    <tableColumn id="5" xr3:uid="{52CCD7D2-B4A9-4D56-8026-EE09BF8A4D69}" name="Koef" dataDxfId="2"/>
    <tableColumn id="6" xr3:uid="{21A5396D-2C9F-4CD0-A98F-B78716614D3D}" name="Hmotnost do SK"/>
    <tableColumn id="7" xr3:uid="{30167813-1CAA-4192-B779-026F8A2DA13E}" name="Bio" dataDxfId="1"/>
    <tableColumn id="8" xr3:uid="{C3D62E27-479F-45EF-8E79-73E3F94678BC}" name="Sezónní" dataDxfId="0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1CC80E-4110-47D0-AC0E-3FF230043CD0}" name="Tabulka2" displayName="Tabulka2" ref="J1:K12" totalsRowShown="0">
  <autoFilter ref="J1:K12" xr:uid="{241CC80E-4110-47D0-AC0E-3FF230043CD0}"/>
  <tableColumns count="2">
    <tableColumn id="1" xr3:uid="{65EC131B-9EDE-4EB9-9CD4-5E43CC80B9EA}" name="Kategorie"/>
    <tableColumn id="2" xr3:uid="{8C452025-F645-49D2-8723-C134410647F8}" name="Součet">
      <calculatedColumnFormula>SUMIFS(Tabulka1[Hmotnost do SK],Tabulka1[Kategorie],Tabulka2[[#This Row],[Kategorie]])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1"/>
  <sheetViews>
    <sheetView topLeftCell="A27" workbookViewId="0">
      <selection activeCell="I29" sqref="I29"/>
    </sheetView>
  </sheetViews>
  <sheetFormatPr defaultRowHeight="14.45"/>
  <cols>
    <col min="13" max="13" width="15.140625" customWidth="1"/>
    <col min="14" max="14" width="16" bestFit="1" customWidth="1"/>
  </cols>
  <sheetData>
    <row r="1" spans="1:26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M1" s="21" t="s">
        <v>11</v>
      </c>
      <c r="N1" s="3" t="s">
        <v>12</v>
      </c>
      <c r="P1" s="3" t="s">
        <v>0</v>
      </c>
      <c r="Q1" s="3" t="s">
        <v>1</v>
      </c>
      <c r="R1" s="1" t="s">
        <v>2</v>
      </c>
      <c r="S1" s="1" t="s">
        <v>3</v>
      </c>
      <c r="T1" s="1" t="s">
        <v>4</v>
      </c>
      <c r="U1" s="1" t="s">
        <v>5</v>
      </c>
      <c r="V1" s="1" t="s">
        <v>6</v>
      </c>
      <c r="W1" s="1" t="s">
        <v>7</v>
      </c>
      <c r="X1" s="1" t="s">
        <v>8</v>
      </c>
      <c r="Y1" s="1" t="s">
        <v>9</v>
      </c>
      <c r="Z1" s="1" t="s">
        <v>10</v>
      </c>
    </row>
    <row r="2" spans="1:26">
      <c r="A2" s="13" t="s">
        <v>13</v>
      </c>
      <c r="B2" s="14" t="s">
        <v>14</v>
      </c>
      <c r="C2" s="15">
        <v>5</v>
      </c>
      <c r="D2" s="15">
        <v>0</v>
      </c>
      <c r="E2" s="15">
        <v>98</v>
      </c>
      <c r="F2" s="15">
        <v>3</v>
      </c>
      <c r="G2" s="15">
        <v>3</v>
      </c>
      <c r="H2" s="15">
        <v>48</v>
      </c>
      <c r="I2" s="15">
        <v>0</v>
      </c>
      <c r="J2" s="15">
        <v>5</v>
      </c>
      <c r="K2" s="15">
        <v>0</v>
      </c>
      <c r="M2" s="9" t="s">
        <v>15</v>
      </c>
      <c r="N2" s="10">
        <f>SUM(Porce!B2:AF2)</f>
        <v>0</v>
      </c>
      <c r="P2" s="5" t="s">
        <v>16</v>
      </c>
      <c r="Q2" s="5" t="s">
        <v>14</v>
      </c>
      <c r="R2" s="6">
        <f>$N2*$C$2</f>
        <v>0</v>
      </c>
      <c r="S2" s="6">
        <f>$N2*$D$2</f>
        <v>0</v>
      </c>
      <c r="T2" s="6">
        <f>$N2*$E$2</f>
        <v>0</v>
      </c>
      <c r="U2" s="6">
        <f>$N2*$F$2</f>
        <v>0</v>
      </c>
      <c r="V2" s="6">
        <f>$N2*$G$2</f>
        <v>0</v>
      </c>
      <c r="W2" s="6">
        <f>$N2*$H$2</f>
        <v>0</v>
      </c>
      <c r="X2" s="6">
        <f>$N2*$I$2</f>
        <v>0</v>
      </c>
      <c r="Y2" s="6">
        <f>$N2*$J$2</f>
        <v>0</v>
      </c>
      <c r="Z2" s="6">
        <f>$N2*$K$2</f>
        <v>0</v>
      </c>
    </row>
    <row r="3" spans="1:26">
      <c r="A3" s="13"/>
      <c r="B3" s="14" t="s">
        <v>17</v>
      </c>
      <c r="C3" s="15">
        <v>3</v>
      </c>
      <c r="D3" s="15">
        <v>2</v>
      </c>
      <c r="E3" s="15">
        <v>59</v>
      </c>
      <c r="F3" s="15">
        <v>3</v>
      </c>
      <c r="G3" s="15">
        <v>2</v>
      </c>
      <c r="H3" s="15">
        <v>40</v>
      </c>
      <c r="I3" s="15">
        <v>0</v>
      </c>
      <c r="J3" s="15">
        <v>4</v>
      </c>
      <c r="K3" s="15">
        <v>1</v>
      </c>
      <c r="M3" s="9" t="s">
        <v>18</v>
      </c>
      <c r="N3" s="10">
        <f>SUM(Porce!B3:AF3)</f>
        <v>0</v>
      </c>
      <c r="P3" s="5"/>
      <c r="Q3" s="5" t="s">
        <v>17</v>
      </c>
      <c r="R3" s="6">
        <f>$N3*$C$3</f>
        <v>0</v>
      </c>
      <c r="S3" s="6">
        <f>$N3*$D$3</f>
        <v>0</v>
      </c>
      <c r="T3" s="6">
        <f>$N3*$E$3</f>
        <v>0</v>
      </c>
      <c r="U3" s="6">
        <f>$N3*$F$3</f>
        <v>0</v>
      </c>
      <c r="V3" s="6">
        <f>$N3*$G$3</f>
        <v>0</v>
      </c>
      <c r="W3" s="6">
        <f>$N3*$H$3</f>
        <v>0</v>
      </c>
      <c r="X3" s="6">
        <f>$N3*$I$3</f>
        <v>0</v>
      </c>
      <c r="Y3" s="6">
        <f>$N3*$J$3</f>
        <v>0</v>
      </c>
      <c r="Z3" s="6">
        <f>$N3*$K$3</f>
        <v>0</v>
      </c>
    </row>
    <row r="4" spans="1:26">
      <c r="A4" s="13"/>
      <c r="B4" s="14" t="s">
        <v>19</v>
      </c>
      <c r="C4" s="15">
        <v>26</v>
      </c>
      <c r="D4" s="15">
        <v>6</v>
      </c>
      <c r="E4" s="15">
        <v>44</v>
      </c>
      <c r="F4" s="15">
        <v>7</v>
      </c>
      <c r="G4" s="15">
        <v>6</v>
      </c>
      <c r="H4" s="15">
        <v>94</v>
      </c>
      <c r="I4" s="15">
        <v>53</v>
      </c>
      <c r="J4" s="15">
        <v>11</v>
      </c>
      <c r="K4" s="15">
        <v>7</v>
      </c>
      <c r="M4" s="9" t="s">
        <v>20</v>
      </c>
      <c r="N4" s="10">
        <f>SUM(Porce!B4:AF4)</f>
        <v>0</v>
      </c>
      <c r="P4" s="5"/>
      <c r="Q4" s="5" t="s">
        <v>19</v>
      </c>
      <c r="R4" s="6">
        <f>$N4*$C$4</f>
        <v>0</v>
      </c>
      <c r="S4" s="6">
        <f>$N4*$D$4</f>
        <v>0</v>
      </c>
      <c r="T4" s="6">
        <f>$N4*$E$4</f>
        <v>0</v>
      </c>
      <c r="U4" s="6">
        <f>$N4*$F$4</f>
        <v>0</v>
      </c>
      <c r="V4" s="6">
        <f>$N4*$G$4</f>
        <v>0</v>
      </c>
      <c r="W4" s="6">
        <f>$N4*$H$4</f>
        <v>0</v>
      </c>
      <c r="X4" s="6">
        <f>$N4*$I$4</f>
        <v>0</v>
      </c>
      <c r="Y4" s="6">
        <f>$N4*$J$4</f>
        <v>0</v>
      </c>
      <c r="Z4" s="6">
        <f>$N4*$K$4</f>
        <v>0</v>
      </c>
    </row>
    <row r="5" spans="1:26">
      <c r="A5" s="13"/>
      <c r="B5" s="14" t="s">
        <v>21</v>
      </c>
      <c r="C5" s="15">
        <v>3</v>
      </c>
      <c r="D5" s="15">
        <v>2</v>
      </c>
      <c r="E5" s="15">
        <v>30</v>
      </c>
      <c r="F5" s="15">
        <v>2</v>
      </c>
      <c r="G5" s="15">
        <v>1</v>
      </c>
      <c r="H5" s="15">
        <v>27</v>
      </c>
      <c r="I5" s="15">
        <v>0</v>
      </c>
      <c r="J5" s="15">
        <v>3</v>
      </c>
      <c r="K5" s="15">
        <v>1</v>
      </c>
      <c r="M5" s="9" t="s">
        <v>22</v>
      </c>
      <c r="N5" s="10">
        <f>SUM(Porce!B5:AF5)</f>
        <v>0</v>
      </c>
      <c r="P5" s="5"/>
      <c r="Q5" s="5" t="s">
        <v>21</v>
      </c>
      <c r="R5" s="6">
        <f>$N5*$C$5</f>
        <v>0</v>
      </c>
      <c r="S5" s="6">
        <f>$N5*$D$5</f>
        <v>0</v>
      </c>
      <c r="T5" s="6">
        <f>$N5*$E$5</f>
        <v>0</v>
      </c>
      <c r="U5" s="6">
        <f>$N5*$F$5</f>
        <v>0</v>
      </c>
      <c r="V5" s="6">
        <f>$N5*$G$5</f>
        <v>0</v>
      </c>
      <c r="W5" s="6">
        <f>$N5*$H$5</f>
        <v>0</v>
      </c>
      <c r="X5" s="6">
        <f>$N5*$I$5</f>
        <v>0</v>
      </c>
      <c r="Y5" s="6">
        <f>$N5*$J$5</f>
        <v>0</v>
      </c>
      <c r="Z5" s="6">
        <f>$N5*$K$5</f>
        <v>0</v>
      </c>
    </row>
    <row r="6" spans="1:26">
      <c r="A6" s="13"/>
      <c r="B6" s="14" t="s">
        <v>23</v>
      </c>
      <c r="C6" s="15">
        <v>15</v>
      </c>
      <c r="D6" s="15">
        <v>3</v>
      </c>
      <c r="E6" s="15">
        <v>65</v>
      </c>
      <c r="F6" s="15">
        <v>4</v>
      </c>
      <c r="G6" s="15">
        <v>4</v>
      </c>
      <c r="H6" s="15">
        <v>58</v>
      </c>
      <c r="I6" s="15">
        <v>43</v>
      </c>
      <c r="J6" s="15">
        <v>6</v>
      </c>
      <c r="K6" s="15">
        <v>4</v>
      </c>
      <c r="M6" s="9" t="s">
        <v>24</v>
      </c>
      <c r="N6" s="10">
        <f>SUM(Porce!B6:AF6)</f>
        <v>0</v>
      </c>
      <c r="P6" s="5"/>
      <c r="Q6" s="5" t="s">
        <v>23</v>
      </c>
      <c r="R6" s="6">
        <f>$N6*$C$6</f>
        <v>0</v>
      </c>
      <c r="S6" s="6">
        <f>$N6*$D$6</f>
        <v>0</v>
      </c>
      <c r="T6" s="6">
        <f>$N6*$E$6</f>
        <v>0</v>
      </c>
      <c r="U6" s="6">
        <f>$N6*$F$6</f>
        <v>0</v>
      </c>
      <c r="V6" s="6">
        <f>$N6*$G$6</f>
        <v>0</v>
      </c>
      <c r="W6" s="6">
        <f>$N6*$H$6</f>
        <v>0</v>
      </c>
      <c r="X6" s="6">
        <f>$N6*$I$6</f>
        <v>0</v>
      </c>
      <c r="Y6" s="6">
        <f>$N6*$J$6</f>
        <v>0</v>
      </c>
      <c r="Z6" s="6">
        <f>$N6*$K$6</f>
        <v>0</v>
      </c>
    </row>
    <row r="7" spans="1:26">
      <c r="A7" s="13" t="s">
        <v>25</v>
      </c>
      <c r="B7" s="14" t="s">
        <v>14</v>
      </c>
      <c r="C7" s="15">
        <v>8</v>
      </c>
      <c r="D7" s="15">
        <v>0</v>
      </c>
      <c r="E7" s="15">
        <v>147</v>
      </c>
      <c r="F7" s="15">
        <v>5</v>
      </c>
      <c r="G7" s="15">
        <v>5</v>
      </c>
      <c r="H7" s="15">
        <v>72</v>
      </c>
      <c r="I7" s="15">
        <v>0</v>
      </c>
      <c r="J7" s="15">
        <v>8</v>
      </c>
      <c r="K7" s="15">
        <v>0</v>
      </c>
      <c r="M7" s="9" t="s">
        <v>26</v>
      </c>
      <c r="N7" s="10">
        <f>SUM(Porce!B7:AF7)</f>
        <v>0</v>
      </c>
      <c r="P7" s="7" t="s">
        <v>27</v>
      </c>
      <c r="Q7" s="7" t="s">
        <v>14</v>
      </c>
      <c r="R7" s="8">
        <f>$N7*$C$7</f>
        <v>0</v>
      </c>
      <c r="S7" s="8">
        <f>$N7*$D$7</f>
        <v>0</v>
      </c>
      <c r="T7" s="8">
        <f>$N7*$E$7</f>
        <v>0</v>
      </c>
      <c r="U7" s="8">
        <f>$N7*$F$7</f>
        <v>0</v>
      </c>
      <c r="V7" s="8">
        <f>$N7*$G$7</f>
        <v>0</v>
      </c>
      <c r="W7" s="8">
        <f>$N7*$H$7</f>
        <v>0</v>
      </c>
      <c r="X7" s="8">
        <f>$N7*$I$7</f>
        <v>0</v>
      </c>
      <c r="Y7" s="8">
        <f>$N7*$J$7</f>
        <v>0</v>
      </c>
      <c r="Z7" s="8">
        <f>$N7*$K$7</f>
        <v>0</v>
      </c>
    </row>
    <row r="8" spans="1:26">
      <c r="A8" s="13"/>
      <c r="B8" s="14" t="s">
        <v>17</v>
      </c>
      <c r="C8" s="15">
        <v>4</v>
      </c>
      <c r="D8" s="15">
        <v>3</v>
      </c>
      <c r="E8" s="15">
        <v>89</v>
      </c>
      <c r="F8" s="15">
        <v>4</v>
      </c>
      <c r="G8" s="15">
        <v>4</v>
      </c>
      <c r="H8" s="15">
        <v>60</v>
      </c>
      <c r="I8" s="15">
        <v>0</v>
      </c>
      <c r="J8" s="15">
        <v>7</v>
      </c>
      <c r="K8" s="15">
        <v>2</v>
      </c>
      <c r="M8" s="9" t="s">
        <v>28</v>
      </c>
      <c r="N8" s="10">
        <f>SUM(Porce!B8:AF8)</f>
        <v>0</v>
      </c>
      <c r="P8" s="7"/>
      <c r="Q8" s="7" t="s">
        <v>17</v>
      </c>
      <c r="R8" s="8">
        <f>$N8*$C$8</f>
        <v>0</v>
      </c>
      <c r="S8" s="8">
        <f>$N8*$D$8</f>
        <v>0</v>
      </c>
      <c r="T8" s="8">
        <f>$N8*$E$8</f>
        <v>0</v>
      </c>
      <c r="U8" s="8">
        <f>$N8*$F$8</f>
        <v>0</v>
      </c>
      <c r="V8" s="8">
        <f>$N8*$G$8</f>
        <v>0</v>
      </c>
      <c r="W8" s="8">
        <f>$N8*$H$8</f>
        <v>0</v>
      </c>
      <c r="X8" s="8">
        <f>$N8*$I$8</f>
        <v>0</v>
      </c>
      <c r="Y8" s="8">
        <f>$N8*$J$8</f>
        <v>0</v>
      </c>
      <c r="Z8" s="8">
        <f>$N8*$K$8</f>
        <v>0</v>
      </c>
    </row>
    <row r="9" spans="1:26">
      <c r="A9" s="13"/>
      <c r="B9" s="14" t="s">
        <v>19</v>
      </c>
      <c r="C9" s="15">
        <v>39</v>
      </c>
      <c r="D9" s="15">
        <v>9</v>
      </c>
      <c r="E9" s="15">
        <v>67</v>
      </c>
      <c r="F9" s="15">
        <v>10</v>
      </c>
      <c r="G9" s="15">
        <v>8</v>
      </c>
      <c r="H9" s="15">
        <v>140</v>
      </c>
      <c r="I9" s="15">
        <v>79</v>
      </c>
      <c r="J9" s="15">
        <v>14</v>
      </c>
      <c r="K9" s="15">
        <v>9</v>
      </c>
      <c r="M9" s="9" t="s">
        <v>29</v>
      </c>
      <c r="N9" s="10">
        <f>SUM(Porce!B9:AF9)</f>
        <v>0</v>
      </c>
      <c r="P9" s="7"/>
      <c r="Q9" s="7" t="s">
        <v>19</v>
      </c>
      <c r="R9" s="8">
        <f>$N9*$C$9</f>
        <v>0</v>
      </c>
      <c r="S9" s="8">
        <f>$N9*$D$9</f>
        <v>0</v>
      </c>
      <c r="T9" s="8">
        <f>$N9*$E$9</f>
        <v>0</v>
      </c>
      <c r="U9" s="8">
        <f>$N9*$F$9</f>
        <v>0</v>
      </c>
      <c r="V9" s="8">
        <f>$N9*$G$9</f>
        <v>0</v>
      </c>
      <c r="W9" s="8">
        <f>$N9*$H$9</f>
        <v>0</v>
      </c>
      <c r="X9" s="8">
        <f>$N9*$I$9</f>
        <v>0</v>
      </c>
      <c r="Y9" s="8">
        <f>$N9*$J$9</f>
        <v>0</v>
      </c>
      <c r="Z9" s="8">
        <f>$N9*$K$9</f>
        <v>0</v>
      </c>
    </row>
    <row r="10" spans="1:26">
      <c r="A10" s="13"/>
      <c r="B10" s="14" t="s">
        <v>21</v>
      </c>
      <c r="C10" s="15">
        <v>4</v>
      </c>
      <c r="D10" s="15">
        <v>2</v>
      </c>
      <c r="E10" s="15">
        <v>44</v>
      </c>
      <c r="F10" s="15">
        <v>4</v>
      </c>
      <c r="G10" s="15">
        <v>2</v>
      </c>
      <c r="H10" s="15">
        <v>41</v>
      </c>
      <c r="I10" s="15">
        <v>0</v>
      </c>
      <c r="J10" s="15">
        <v>4</v>
      </c>
      <c r="K10" s="15">
        <v>2</v>
      </c>
      <c r="M10" s="9" t="s">
        <v>30</v>
      </c>
      <c r="N10" s="10">
        <f>SUM(Porce!B10:AF10)</f>
        <v>0</v>
      </c>
      <c r="P10" s="7"/>
      <c r="Q10" s="7" t="s">
        <v>21</v>
      </c>
      <c r="R10" s="8">
        <f>$N10*$C$10</f>
        <v>0</v>
      </c>
      <c r="S10" s="8">
        <f>$N10*$D$10</f>
        <v>0</v>
      </c>
      <c r="T10" s="8">
        <f>$N10*$E$10</f>
        <v>0</v>
      </c>
      <c r="U10" s="8">
        <f>$N10*$F$10</f>
        <v>0</v>
      </c>
      <c r="V10" s="8">
        <f>$N10*$G$10</f>
        <v>0</v>
      </c>
      <c r="W10" s="8">
        <f>$N10*$H$10</f>
        <v>0</v>
      </c>
      <c r="X10" s="8">
        <f>$N10*$I$10</f>
        <v>0</v>
      </c>
      <c r="Y10" s="8">
        <f>$N10*$J$10</f>
        <v>0</v>
      </c>
      <c r="Z10" s="8">
        <f>$N10*$K$10</f>
        <v>0</v>
      </c>
    </row>
    <row r="11" spans="1:26">
      <c r="A11" s="13"/>
      <c r="B11" s="14" t="s">
        <v>23</v>
      </c>
      <c r="C11" s="15">
        <v>23</v>
      </c>
      <c r="D11" s="15">
        <v>5</v>
      </c>
      <c r="E11" s="15">
        <v>98</v>
      </c>
      <c r="F11" s="15">
        <v>6</v>
      </c>
      <c r="G11" s="15">
        <v>5</v>
      </c>
      <c r="H11" s="15">
        <v>87</v>
      </c>
      <c r="I11" s="15">
        <v>65</v>
      </c>
      <c r="J11" s="15">
        <v>10</v>
      </c>
      <c r="K11" s="15">
        <v>6</v>
      </c>
      <c r="M11" s="9" t="s">
        <v>31</v>
      </c>
      <c r="N11" s="10">
        <f>SUM(Porce!B11:AF11)</f>
        <v>0</v>
      </c>
      <c r="P11" s="7"/>
      <c r="Q11" s="7" t="s">
        <v>23</v>
      </c>
      <c r="R11" s="8">
        <f>$N11*$C$11</f>
        <v>0</v>
      </c>
      <c r="S11" s="8">
        <f>$N11*$D$11</f>
        <v>0</v>
      </c>
      <c r="T11" s="8">
        <f>$N11*$E$11</f>
        <v>0</v>
      </c>
      <c r="U11" s="8">
        <f>$N11*$F$11</f>
        <v>0</v>
      </c>
      <c r="V11" s="8">
        <f>$N11*$G$11</f>
        <v>0</v>
      </c>
      <c r="W11" s="8">
        <f>$N11*$H$11</f>
        <v>0</v>
      </c>
      <c r="X11" s="8">
        <f>$N11*$I$11</f>
        <v>0</v>
      </c>
      <c r="Y11" s="8">
        <f>$N11*$J$11</f>
        <v>0</v>
      </c>
      <c r="Z11" s="8">
        <f>$N11*$K$11</f>
        <v>0</v>
      </c>
    </row>
    <row r="12" spans="1:26">
      <c r="A12" s="13" t="s">
        <v>32</v>
      </c>
      <c r="B12" s="14" t="s">
        <v>14</v>
      </c>
      <c r="C12" s="15">
        <v>8</v>
      </c>
      <c r="D12" s="15">
        <v>0</v>
      </c>
      <c r="E12" s="15">
        <v>171</v>
      </c>
      <c r="F12" s="15">
        <v>6</v>
      </c>
      <c r="G12" s="15">
        <v>5</v>
      </c>
      <c r="H12" s="15">
        <v>84</v>
      </c>
      <c r="I12" s="15">
        <v>0</v>
      </c>
      <c r="J12" s="15">
        <v>9</v>
      </c>
      <c r="K12" s="15">
        <v>0</v>
      </c>
      <c r="M12" s="9" t="s">
        <v>33</v>
      </c>
      <c r="N12" s="10">
        <f>SUM(Porce!B12:AF12)</f>
        <v>0</v>
      </c>
      <c r="P12" s="5" t="s">
        <v>34</v>
      </c>
      <c r="Q12" s="5" t="s">
        <v>14</v>
      </c>
      <c r="R12" s="6">
        <f>$N12*$C$12</f>
        <v>0</v>
      </c>
      <c r="S12" s="6">
        <f>$N12*$D$12</f>
        <v>0</v>
      </c>
      <c r="T12" s="6">
        <f>$N12*$E$12</f>
        <v>0</v>
      </c>
      <c r="U12" s="6">
        <f>$N12*$F$12</f>
        <v>0</v>
      </c>
      <c r="V12" s="6">
        <f>$N12*$G$12</f>
        <v>0</v>
      </c>
      <c r="W12" s="6">
        <f>$N12*$H$12</f>
        <v>0</v>
      </c>
      <c r="X12" s="6">
        <f>$N12*$I$12</f>
        <v>0</v>
      </c>
      <c r="Y12" s="6">
        <f>$N12*$J$12</f>
        <v>0</v>
      </c>
      <c r="Z12" s="6">
        <f>$N12*$K$12</f>
        <v>0</v>
      </c>
    </row>
    <row r="13" spans="1:26">
      <c r="A13" s="13"/>
      <c r="B13" s="14" t="s">
        <v>17</v>
      </c>
      <c r="C13" s="15">
        <v>5</v>
      </c>
      <c r="D13" s="15">
        <v>3</v>
      </c>
      <c r="E13" s="15">
        <v>104</v>
      </c>
      <c r="F13" s="15">
        <v>5</v>
      </c>
      <c r="G13" s="15">
        <v>4</v>
      </c>
      <c r="H13" s="15">
        <v>69</v>
      </c>
      <c r="I13" s="15">
        <v>0</v>
      </c>
      <c r="J13" s="15">
        <v>8</v>
      </c>
      <c r="K13" s="15">
        <v>2</v>
      </c>
      <c r="M13" s="9" t="s">
        <v>35</v>
      </c>
      <c r="N13" s="10">
        <f>SUM(Porce!B13:AF13)</f>
        <v>0</v>
      </c>
      <c r="P13" s="5"/>
      <c r="Q13" s="5" t="s">
        <v>17</v>
      </c>
      <c r="R13" s="6">
        <f>$N13*$C$13</f>
        <v>0</v>
      </c>
      <c r="S13" s="6">
        <f>$N13*$D$13</f>
        <v>0</v>
      </c>
      <c r="T13" s="6">
        <f>$N13*$E$13</f>
        <v>0</v>
      </c>
      <c r="U13" s="6">
        <f>$N13*$F$13</f>
        <v>0</v>
      </c>
      <c r="V13" s="6">
        <f>$N13*$G$13</f>
        <v>0</v>
      </c>
      <c r="W13" s="6">
        <f>$N13*$H$13</f>
        <v>0</v>
      </c>
      <c r="X13" s="6">
        <f>$N13*$I$13</f>
        <v>0</v>
      </c>
      <c r="Y13" s="6">
        <f>$N13*$J$13</f>
        <v>0</v>
      </c>
      <c r="Z13" s="6">
        <f>$N13*$K$13</f>
        <v>0</v>
      </c>
    </row>
    <row r="14" spans="1:26">
      <c r="A14" s="13"/>
      <c r="B14" s="14" t="s">
        <v>19</v>
      </c>
      <c r="C14" s="15">
        <v>46</v>
      </c>
      <c r="D14" s="15">
        <v>11</v>
      </c>
      <c r="E14" s="15">
        <v>78</v>
      </c>
      <c r="F14" s="15">
        <v>12</v>
      </c>
      <c r="G14" s="15">
        <v>10</v>
      </c>
      <c r="H14" s="15">
        <v>162</v>
      </c>
      <c r="I14" s="15">
        <v>92</v>
      </c>
      <c r="J14" s="15">
        <v>17</v>
      </c>
      <c r="K14" s="15">
        <v>11</v>
      </c>
      <c r="M14" s="9" t="s">
        <v>36</v>
      </c>
      <c r="N14" s="10">
        <f>SUM(Porce!B14:AF14)</f>
        <v>0</v>
      </c>
      <c r="P14" s="5"/>
      <c r="Q14" s="5" t="s">
        <v>19</v>
      </c>
      <c r="R14" s="6">
        <f>$N14*$C$14</f>
        <v>0</v>
      </c>
      <c r="S14" s="6">
        <f>$N14*$D$14</f>
        <v>0</v>
      </c>
      <c r="T14" s="6">
        <f>$N14*$E$14</f>
        <v>0</v>
      </c>
      <c r="U14" s="6">
        <f>$N14*$F$14</f>
        <v>0</v>
      </c>
      <c r="V14" s="6">
        <f>$N14*$G$14</f>
        <v>0</v>
      </c>
      <c r="W14" s="6">
        <f>$N14*$H$14</f>
        <v>0</v>
      </c>
      <c r="X14" s="6">
        <f>$N14*$I$14</f>
        <v>0</v>
      </c>
      <c r="Y14" s="6">
        <f>$N14*$J$14</f>
        <v>0</v>
      </c>
      <c r="Z14" s="6">
        <f>$N14*$K$14</f>
        <v>0</v>
      </c>
    </row>
    <row r="15" spans="1:26">
      <c r="A15" s="13"/>
      <c r="B15" s="14" t="s">
        <v>21</v>
      </c>
      <c r="C15" s="15">
        <v>5</v>
      </c>
      <c r="D15" s="15">
        <v>2</v>
      </c>
      <c r="E15" s="15">
        <v>52</v>
      </c>
      <c r="F15" s="15">
        <v>4</v>
      </c>
      <c r="G15" s="15">
        <v>3</v>
      </c>
      <c r="H15" s="15">
        <v>48</v>
      </c>
      <c r="I15" s="15">
        <v>0</v>
      </c>
      <c r="J15" s="15">
        <v>5</v>
      </c>
      <c r="K15" s="15">
        <v>2</v>
      </c>
      <c r="M15" s="9" t="s">
        <v>37</v>
      </c>
      <c r="N15" s="10">
        <f>SUM(Porce!B15:AF15)</f>
        <v>0</v>
      </c>
      <c r="P15" s="5"/>
      <c r="Q15" s="5" t="s">
        <v>21</v>
      </c>
      <c r="R15" s="6">
        <f>$N15*$C$15</f>
        <v>0</v>
      </c>
      <c r="S15" s="6">
        <f>$N15*$D$15</f>
        <v>0</v>
      </c>
      <c r="T15" s="6">
        <f>$N15*$E$15</f>
        <v>0</v>
      </c>
      <c r="U15" s="6">
        <f>$N15*$F$15</f>
        <v>0</v>
      </c>
      <c r="V15" s="6">
        <f>$N15*$G$15</f>
        <v>0</v>
      </c>
      <c r="W15" s="6">
        <f>$N15*$H$15</f>
        <v>0</v>
      </c>
      <c r="X15" s="6">
        <f>$N15*$I$15</f>
        <v>0</v>
      </c>
      <c r="Y15" s="6">
        <f>$N15*$J$15</f>
        <v>0</v>
      </c>
      <c r="Z15" s="6">
        <f>$N15*$K$15</f>
        <v>0</v>
      </c>
    </row>
    <row r="16" spans="1:26">
      <c r="A16" s="13"/>
      <c r="B16" s="14" t="s">
        <v>23</v>
      </c>
      <c r="C16" s="15">
        <v>27</v>
      </c>
      <c r="D16" s="15">
        <v>6</v>
      </c>
      <c r="E16" s="15">
        <v>114</v>
      </c>
      <c r="F16" s="15">
        <v>7</v>
      </c>
      <c r="G16" s="15">
        <v>6</v>
      </c>
      <c r="H16" s="15">
        <v>102</v>
      </c>
      <c r="I16" s="15">
        <v>76</v>
      </c>
      <c r="J16" s="15">
        <v>11</v>
      </c>
      <c r="K16" s="15">
        <v>7</v>
      </c>
      <c r="M16" s="9" t="s">
        <v>38</v>
      </c>
      <c r="N16" s="10">
        <f>SUM(Porce!B16:AF16)</f>
        <v>0</v>
      </c>
      <c r="P16" s="5"/>
      <c r="Q16" s="5" t="s">
        <v>23</v>
      </c>
      <c r="R16" s="6">
        <f>$N16*$C$16</f>
        <v>0</v>
      </c>
      <c r="S16" s="6">
        <f>$N16*$D$16</f>
        <v>0</v>
      </c>
      <c r="T16" s="6">
        <f>$N16*$E$16</f>
        <v>0</v>
      </c>
      <c r="U16" s="6">
        <f>$N16*$F$16</f>
        <v>0</v>
      </c>
      <c r="V16" s="6">
        <f>$N16*$G$16</f>
        <v>0</v>
      </c>
      <c r="W16" s="6">
        <f>$N16*$H$16</f>
        <v>0</v>
      </c>
      <c r="X16" s="6">
        <f>$N16*$I$16</f>
        <v>0</v>
      </c>
      <c r="Y16" s="6">
        <f>$N16*$J$16</f>
        <v>0</v>
      </c>
      <c r="Z16" s="6">
        <f>$N16*$K$16</f>
        <v>0</v>
      </c>
    </row>
    <row r="17" spans="1:26">
      <c r="A17" s="13" t="s">
        <v>39</v>
      </c>
      <c r="B17" s="14" t="s">
        <v>14</v>
      </c>
      <c r="C17" s="15">
        <v>10</v>
      </c>
      <c r="D17" s="15">
        <v>0</v>
      </c>
      <c r="E17" s="15">
        <v>196</v>
      </c>
      <c r="F17" s="15">
        <v>7</v>
      </c>
      <c r="G17" s="15">
        <v>6</v>
      </c>
      <c r="H17" s="15">
        <v>96</v>
      </c>
      <c r="I17" s="15">
        <v>0</v>
      </c>
      <c r="J17" s="15">
        <v>10</v>
      </c>
      <c r="K17" s="15">
        <v>0</v>
      </c>
      <c r="M17" s="9" t="s">
        <v>40</v>
      </c>
      <c r="N17" s="10">
        <f>SUM(Porce!B17:AF17)</f>
        <v>0</v>
      </c>
      <c r="P17" s="7" t="s">
        <v>41</v>
      </c>
      <c r="Q17" s="7" t="s">
        <v>14</v>
      </c>
      <c r="R17" s="8">
        <f>$N17*$C$17</f>
        <v>0</v>
      </c>
      <c r="S17" s="8">
        <f>$N17*$D$17</f>
        <v>0</v>
      </c>
      <c r="T17" s="8">
        <f>$N17*$E$17</f>
        <v>0</v>
      </c>
      <c r="U17" s="8">
        <f>$N17*$F$17</f>
        <v>0</v>
      </c>
      <c r="V17" s="8">
        <f>$N17*$G$17</f>
        <v>0</v>
      </c>
      <c r="W17" s="8">
        <f>$N17*$H$17</f>
        <v>0</v>
      </c>
      <c r="X17" s="8">
        <f>$N17*$I$17</f>
        <v>0</v>
      </c>
      <c r="Y17" s="8">
        <f>$N17*$J$17</f>
        <v>0</v>
      </c>
      <c r="Z17" s="8">
        <f>$N17*$K$17</f>
        <v>0</v>
      </c>
    </row>
    <row r="18" spans="1:26">
      <c r="A18" s="13"/>
      <c r="B18" s="14" t="s">
        <v>17</v>
      </c>
      <c r="C18" s="15">
        <v>6</v>
      </c>
      <c r="D18" s="15">
        <v>4</v>
      </c>
      <c r="E18" s="15">
        <v>119</v>
      </c>
      <c r="F18" s="15">
        <v>6</v>
      </c>
      <c r="G18" s="15">
        <v>5</v>
      </c>
      <c r="H18" s="15">
        <v>80</v>
      </c>
      <c r="I18" s="15">
        <v>0</v>
      </c>
      <c r="J18" s="15">
        <v>9</v>
      </c>
      <c r="K18" s="15">
        <v>2</v>
      </c>
      <c r="M18" s="9" t="s">
        <v>42</v>
      </c>
      <c r="N18" s="10">
        <f>SUM(Porce!B18:AF18)</f>
        <v>0</v>
      </c>
      <c r="P18" s="7"/>
      <c r="Q18" s="7" t="s">
        <v>17</v>
      </c>
      <c r="R18" s="8">
        <f>$N18*$C$18</f>
        <v>0</v>
      </c>
      <c r="S18" s="8">
        <f>$N18*$D$18</f>
        <v>0</v>
      </c>
      <c r="T18" s="8">
        <f>$N18*$E$18</f>
        <v>0</v>
      </c>
      <c r="U18" s="8">
        <f>$N18*$F$18</f>
        <v>0</v>
      </c>
      <c r="V18" s="8">
        <f>$N18*$G$18</f>
        <v>0</v>
      </c>
      <c r="W18" s="8">
        <f>$N18*$H$18</f>
        <v>0</v>
      </c>
      <c r="X18" s="8">
        <f>$N18*$I$18</f>
        <v>0</v>
      </c>
      <c r="Y18" s="8">
        <f>$N18*$J$18</f>
        <v>0</v>
      </c>
      <c r="Z18" s="8">
        <f>$N18*$K$18</f>
        <v>0</v>
      </c>
    </row>
    <row r="19" spans="1:26">
      <c r="A19" s="13"/>
      <c r="B19" s="14" t="s">
        <v>19</v>
      </c>
      <c r="C19" s="15">
        <v>52</v>
      </c>
      <c r="D19" s="15">
        <v>13</v>
      </c>
      <c r="E19" s="15">
        <v>89</v>
      </c>
      <c r="F19" s="15">
        <v>13</v>
      </c>
      <c r="G19" s="15">
        <v>11</v>
      </c>
      <c r="H19" s="15">
        <v>187</v>
      </c>
      <c r="I19" s="15">
        <v>106</v>
      </c>
      <c r="J19" s="15">
        <v>20</v>
      </c>
      <c r="K19" s="15">
        <v>13</v>
      </c>
      <c r="M19" s="9" t="s">
        <v>43</v>
      </c>
      <c r="N19" s="10">
        <f>SUM(Porce!B19:AF19)</f>
        <v>0</v>
      </c>
      <c r="P19" s="7"/>
      <c r="Q19" s="7" t="s">
        <v>19</v>
      </c>
      <c r="R19" s="8">
        <f>$N19*$C$19</f>
        <v>0</v>
      </c>
      <c r="S19" s="8">
        <f>$N19*$D$19</f>
        <v>0</v>
      </c>
      <c r="T19" s="8">
        <f>$N19*$E$19</f>
        <v>0</v>
      </c>
      <c r="U19" s="8">
        <f>$N19*$F$19</f>
        <v>0</v>
      </c>
      <c r="V19" s="8">
        <f>$N19*$G$19</f>
        <v>0</v>
      </c>
      <c r="W19" s="8">
        <f>$N19*$H$19</f>
        <v>0</v>
      </c>
      <c r="X19" s="8">
        <f>$N19*$I$19</f>
        <v>0</v>
      </c>
      <c r="Y19" s="8">
        <f>$N19*$J$19</f>
        <v>0</v>
      </c>
      <c r="Z19" s="8">
        <f>$N19*$K$19</f>
        <v>0</v>
      </c>
    </row>
    <row r="20" spans="1:26">
      <c r="A20" s="13"/>
      <c r="B20" s="14" t="s">
        <v>21</v>
      </c>
      <c r="C20" s="15">
        <v>6</v>
      </c>
      <c r="D20" s="15">
        <v>3</v>
      </c>
      <c r="E20" s="15">
        <v>59</v>
      </c>
      <c r="F20" s="15">
        <v>4</v>
      </c>
      <c r="G20" s="15">
        <v>3</v>
      </c>
      <c r="H20" s="15">
        <v>54</v>
      </c>
      <c r="I20" s="15">
        <v>0</v>
      </c>
      <c r="J20" s="15">
        <v>6</v>
      </c>
      <c r="K20" s="15">
        <v>2</v>
      </c>
      <c r="M20" s="9" t="s">
        <v>44</v>
      </c>
      <c r="N20" s="10">
        <f>SUM(Porce!B20:AF20)</f>
        <v>0</v>
      </c>
      <c r="P20" s="7"/>
      <c r="Q20" s="7" t="s">
        <v>21</v>
      </c>
      <c r="R20" s="8">
        <f>$N20*$C$20</f>
        <v>0</v>
      </c>
      <c r="S20" s="8">
        <f>$N20*$D$20</f>
        <v>0</v>
      </c>
      <c r="T20" s="8">
        <f>$N20*$E$20</f>
        <v>0</v>
      </c>
      <c r="U20" s="8">
        <f>$N20*$F$20</f>
        <v>0</v>
      </c>
      <c r="V20" s="8">
        <f>$N20*$G$20</f>
        <v>0</v>
      </c>
      <c r="W20" s="8">
        <f>$N20*$H$20</f>
        <v>0</v>
      </c>
      <c r="X20" s="8">
        <f>$N20*$I$20</f>
        <v>0</v>
      </c>
      <c r="Y20" s="8">
        <f>$N20*$J$20</f>
        <v>0</v>
      </c>
      <c r="Z20" s="8">
        <f>$N20*$K$20</f>
        <v>0</v>
      </c>
    </row>
    <row r="21" spans="1:26">
      <c r="A21" s="13"/>
      <c r="B21" s="14" t="s">
        <v>23</v>
      </c>
      <c r="C21" s="15">
        <v>30</v>
      </c>
      <c r="D21" s="15">
        <v>6</v>
      </c>
      <c r="E21" s="15">
        <v>130</v>
      </c>
      <c r="F21" s="15">
        <v>8</v>
      </c>
      <c r="G21" s="15">
        <v>7</v>
      </c>
      <c r="H21" s="15">
        <v>117</v>
      </c>
      <c r="I21" s="15">
        <v>86</v>
      </c>
      <c r="J21" s="15">
        <v>13</v>
      </c>
      <c r="K21" s="15">
        <v>9</v>
      </c>
      <c r="M21" s="9" t="s">
        <v>45</v>
      </c>
      <c r="N21" s="10">
        <f>SUM(Porce!B21:AF21)</f>
        <v>0</v>
      </c>
      <c r="P21" s="7"/>
      <c r="Q21" s="7" t="s">
        <v>23</v>
      </c>
      <c r="R21" s="8">
        <f>$N21*$C$21</f>
        <v>0</v>
      </c>
      <c r="S21" s="8">
        <f>$N21*$D$21</f>
        <v>0</v>
      </c>
      <c r="T21" s="8">
        <f>$N21*$E$21</f>
        <v>0</v>
      </c>
      <c r="U21" s="8">
        <f>$N21*$F$21</f>
        <v>0</v>
      </c>
      <c r="V21" s="8">
        <f>$N21*$G$21</f>
        <v>0</v>
      </c>
      <c r="W21" s="8">
        <f>$N21*$H$21</f>
        <v>0</v>
      </c>
      <c r="X21" s="8">
        <f>$N21*$I$21</f>
        <v>0</v>
      </c>
      <c r="Y21" s="8">
        <f>$N21*$J$21</f>
        <v>0</v>
      </c>
      <c r="Z21" s="8">
        <f>$N21*$K$21</f>
        <v>0</v>
      </c>
    </row>
    <row r="22" spans="1:26">
      <c r="A22" s="16" t="s">
        <v>46</v>
      </c>
      <c r="B22" s="14" t="s">
        <v>14</v>
      </c>
      <c r="C22" s="15">
        <v>12</v>
      </c>
      <c r="D22" s="15">
        <v>0</v>
      </c>
      <c r="E22" s="15">
        <v>245</v>
      </c>
      <c r="F22" s="15">
        <v>9</v>
      </c>
      <c r="G22" s="15">
        <v>7</v>
      </c>
      <c r="H22" s="15">
        <v>120</v>
      </c>
      <c r="I22" s="15">
        <v>0</v>
      </c>
      <c r="J22" s="15">
        <v>13</v>
      </c>
      <c r="K22" s="15">
        <v>0</v>
      </c>
      <c r="M22" s="9" t="s">
        <v>47</v>
      </c>
      <c r="N22" s="10">
        <f>SUM(Porce!B22:AF22)</f>
        <v>0</v>
      </c>
      <c r="P22" s="5" t="s">
        <v>46</v>
      </c>
      <c r="Q22" s="5" t="s">
        <v>14</v>
      </c>
      <c r="R22" s="6">
        <f>$N22*$C$22</f>
        <v>0</v>
      </c>
      <c r="S22" s="6">
        <f>$N22*$D$22</f>
        <v>0</v>
      </c>
      <c r="T22" s="6">
        <f>$N22*$E$22</f>
        <v>0</v>
      </c>
      <c r="U22" s="6">
        <f>$N22*$F$22</f>
        <v>0</v>
      </c>
      <c r="V22" s="6">
        <f>$N22*$G$22</f>
        <v>0</v>
      </c>
      <c r="W22" s="6">
        <f>$N22*$H$22</f>
        <v>0</v>
      </c>
      <c r="X22" s="6">
        <f>$N22*$I$22</f>
        <v>0</v>
      </c>
      <c r="Y22" s="6">
        <f>$N22*$J$22</f>
        <v>0</v>
      </c>
      <c r="Z22" s="6">
        <f>$N22*$K$22</f>
        <v>0</v>
      </c>
    </row>
    <row r="23" spans="1:26">
      <c r="A23" s="13"/>
      <c r="B23" s="14" t="s">
        <v>17</v>
      </c>
      <c r="C23" s="15">
        <v>7</v>
      </c>
      <c r="D23" s="15">
        <v>5</v>
      </c>
      <c r="E23" s="15">
        <v>148</v>
      </c>
      <c r="F23" s="15">
        <v>6</v>
      </c>
      <c r="G23" s="15">
        <v>6</v>
      </c>
      <c r="H23" s="15">
        <v>100</v>
      </c>
      <c r="I23" s="15">
        <v>0</v>
      </c>
      <c r="J23" s="15">
        <v>11</v>
      </c>
      <c r="K23" s="15">
        <v>3</v>
      </c>
      <c r="M23" s="9" t="s">
        <v>48</v>
      </c>
      <c r="N23" s="10">
        <f>SUM(Porce!B23:AF23)</f>
        <v>0</v>
      </c>
      <c r="P23" s="5"/>
      <c r="Q23" s="5" t="s">
        <v>17</v>
      </c>
      <c r="R23" s="6">
        <f>$N23*$C$23</f>
        <v>0</v>
      </c>
      <c r="S23" s="6">
        <f>$N23*$D$23</f>
        <v>0</v>
      </c>
      <c r="T23" s="6">
        <f>$N23*$E$23</f>
        <v>0</v>
      </c>
      <c r="U23" s="6">
        <f>$N23*$F$23</f>
        <v>0</v>
      </c>
      <c r="V23" s="6">
        <f>$N23*$G$23</f>
        <v>0</v>
      </c>
      <c r="W23" s="6">
        <f>$N23*$H$23</f>
        <v>0</v>
      </c>
      <c r="X23" s="6">
        <f>$N23*$I$23</f>
        <v>0</v>
      </c>
      <c r="Y23" s="6">
        <f>$N23*$J$23</f>
        <v>0</v>
      </c>
      <c r="Z23" s="6">
        <f>$N23*$K$23</f>
        <v>0</v>
      </c>
    </row>
    <row r="24" spans="1:26">
      <c r="A24" s="13"/>
      <c r="B24" s="14" t="s">
        <v>19</v>
      </c>
      <c r="C24" s="15">
        <v>65</v>
      </c>
      <c r="D24" s="15">
        <v>16</v>
      </c>
      <c r="E24" s="15">
        <v>111</v>
      </c>
      <c r="F24" s="15">
        <v>17</v>
      </c>
      <c r="G24" s="15">
        <v>14</v>
      </c>
      <c r="H24" s="15">
        <v>233</v>
      </c>
      <c r="I24" s="15">
        <v>132</v>
      </c>
      <c r="J24" s="15">
        <v>25</v>
      </c>
      <c r="K24" s="15">
        <v>15</v>
      </c>
      <c r="M24" s="9" t="s">
        <v>49</v>
      </c>
      <c r="N24" s="10">
        <f>SUM(Porce!B24:AF24)</f>
        <v>0</v>
      </c>
      <c r="P24" s="5"/>
      <c r="Q24" s="5" t="s">
        <v>19</v>
      </c>
      <c r="R24" s="6">
        <f>$N24*$C$24</f>
        <v>0</v>
      </c>
      <c r="S24" s="6">
        <f>$N24*$D$24</f>
        <v>0</v>
      </c>
      <c r="T24" s="6">
        <f>$N24*$E$24</f>
        <v>0</v>
      </c>
      <c r="U24" s="6">
        <f>$N24*$F$24</f>
        <v>0</v>
      </c>
      <c r="V24" s="6">
        <f>$N24*$G$24</f>
        <v>0</v>
      </c>
      <c r="W24" s="6">
        <f>$N24*$H$24</f>
        <v>0</v>
      </c>
      <c r="X24" s="6">
        <f>$N24*$I$24</f>
        <v>0</v>
      </c>
      <c r="Y24" s="6">
        <f>$N24*$J$24</f>
        <v>0</v>
      </c>
      <c r="Z24" s="6">
        <f>$N24*$K$24</f>
        <v>0</v>
      </c>
    </row>
    <row r="25" spans="1:26">
      <c r="A25" s="13"/>
      <c r="B25" s="14" t="s">
        <v>21</v>
      </c>
      <c r="C25" s="15">
        <v>7</v>
      </c>
      <c r="D25" s="15">
        <v>3</v>
      </c>
      <c r="E25" s="15">
        <v>74</v>
      </c>
      <c r="F25" s="15">
        <v>5</v>
      </c>
      <c r="G25" s="15">
        <v>4</v>
      </c>
      <c r="H25" s="15">
        <v>67</v>
      </c>
      <c r="I25" s="15">
        <v>0</v>
      </c>
      <c r="J25" s="15">
        <v>7</v>
      </c>
      <c r="K25" s="15">
        <v>3</v>
      </c>
      <c r="M25" s="9" t="s">
        <v>50</v>
      </c>
      <c r="N25" s="10">
        <f>SUM(Porce!B25:AF25)</f>
        <v>0</v>
      </c>
      <c r="P25" s="5"/>
      <c r="Q25" s="5" t="s">
        <v>21</v>
      </c>
      <c r="R25" s="6">
        <f>$N25*$C$25</f>
        <v>0</v>
      </c>
      <c r="S25" s="6">
        <f>$N25*$D$25</f>
        <v>0</v>
      </c>
      <c r="T25" s="6">
        <f>$N25*$E$25</f>
        <v>0</v>
      </c>
      <c r="U25" s="6">
        <f>$N25*$F$25</f>
        <v>0</v>
      </c>
      <c r="V25" s="6">
        <f>$N25*$G$25</f>
        <v>0</v>
      </c>
      <c r="W25" s="6">
        <f>$N25*$H$25</f>
        <v>0</v>
      </c>
      <c r="X25" s="6">
        <f>$N25*$I$25</f>
        <v>0</v>
      </c>
      <c r="Y25" s="6">
        <f>$N25*$J$25</f>
        <v>0</v>
      </c>
      <c r="Z25" s="6">
        <f>$N25*$K$25</f>
        <v>0</v>
      </c>
    </row>
    <row r="26" spans="1:26">
      <c r="A26" s="13"/>
      <c r="B26" s="14" t="s">
        <v>23</v>
      </c>
      <c r="C26" s="15">
        <v>39</v>
      </c>
      <c r="D26" s="15">
        <v>8</v>
      </c>
      <c r="E26" s="15">
        <v>163</v>
      </c>
      <c r="F26" s="15">
        <v>11</v>
      </c>
      <c r="G26" s="15">
        <v>9</v>
      </c>
      <c r="H26" s="15">
        <v>147</v>
      </c>
      <c r="I26" s="15">
        <v>108</v>
      </c>
      <c r="J26" s="15">
        <v>16</v>
      </c>
      <c r="K26" s="15">
        <v>11</v>
      </c>
      <c r="M26" s="9" t="s">
        <v>51</v>
      </c>
      <c r="N26" s="10">
        <f>SUM(Porce!B26:AF26)</f>
        <v>0</v>
      </c>
      <c r="P26" s="5"/>
      <c r="Q26" s="5" t="s">
        <v>23</v>
      </c>
      <c r="R26" s="6">
        <f>$N26*$C$26</f>
        <v>0</v>
      </c>
      <c r="S26" s="6">
        <f>$N26*$D$26</f>
        <v>0</v>
      </c>
      <c r="T26" s="6">
        <f>$N26*$E$26</f>
        <v>0</v>
      </c>
      <c r="U26" s="6">
        <f>$N26*$F$26</f>
        <v>0</v>
      </c>
      <c r="V26" s="6">
        <f>$N26*$G$26</f>
        <v>0</v>
      </c>
      <c r="W26" s="6">
        <f>$N26*$H$26</f>
        <v>0</v>
      </c>
      <c r="X26" s="6">
        <f>$N26*$I$26</f>
        <v>0</v>
      </c>
      <c r="Y26" s="6">
        <f>$N26*$J$26</f>
        <v>0</v>
      </c>
      <c r="Z26" s="6">
        <f>$N26*$K$26</f>
        <v>0</v>
      </c>
    </row>
    <row r="28" spans="1:26">
      <c r="M28" s="9" t="s">
        <v>52</v>
      </c>
      <c r="N28" s="20">
        <f>SUMIFS(Tabulka1[Spotřeba],Tabulka1[Bio],"A")/SUM(Tabulka1[Spotřeba])</f>
        <v>0.16981132075471697</v>
      </c>
      <c r="Q28" s="9" t="s">
        <v>53</v>
      </c>
      <c r="R28" s="10">
        <f t="shared" ref="R28:Z28" si="0">SUM(R3:R25)</f>
        <v>0</v>
      </c>
      <c r="S28" s="10">
        <f t="shared" si="0"/>
        <v>0</v>
      </c>
      <c r="T28" s="10">
        <f t="shared" si="0"/>
        <v>0</v>
      </c>
      <c r="U28" s="10">
        <f t="shared" si="0"/>
        <v>0</v>
      </c>
      <c r="V28" s="10">
        <f t="shared" si="0"/>
        <v>0</v>
      </c>
      <c r="W28" s="10">
        <f t="shared" si="0"/>
        <v>0</v>
      </c>
      <c r="X28" s="10">
        <f t="shared" si="0"/>
        <v>0</v>
      </c>
      <c r="Y28" s="10">
        <f t="shared" si="0"/>
        <v>0</v>
      </c>
      <c r="Z28" s="10">
        <f t="shared" si="0"/>
        <v>0</v>
      </c>
    </row>
    <row r="29" spans="1:26">
      <c r="M29" s="9" t="s">
        <v>54</v>
      </c>
      <c r="N29" s="20">
        <f>SUMIFS(Tabulka1[Spotřeba],Tabulka1[Sezónní],"A")/SUM(Tabulka1[Spotřeba])</f>
        <v>0.28301886792452829</v>
      </c>
      <c r="Q29" s="9" t="s">
        <v>55</v>
      </c>
      <c r="R29">
        <f>Evidence!K2+Evidence!K3</f>
        <v>14.2</v>
      </c>
      <c r="S29">
        <f>Evidence!K4</f>
        <v>0</v>
      </c>
      <c r="T29">
        <f>Evidence!K5</f>
        <v>3.2</v>
      </c>
      <c r="U29">
        <f>Evidence!K6</f>
        <v>0</v>
      </c>
      <c r="V29">
        <f>Evidence!K7</f>
        <v>0</v>
      </c>
      <c r="W29">
        <f>Evidence!K8+Evidence!K9</f>
        <v>25</v>
      </c>
      <c r="X29">
        <f>Evidence!K10</f>
        <v>0</v>
      </c>
      <c r="Y29">
        <f>Evidence!K11</f>
        <v>8</v>
      </c>
      <c r="Z29">
        <f>Evidence!K12</f>
        <v>0</v>
      </c>
    </row>
    <row r="30" spans="1:26">
      <c r="M30" s="9" t="s">
        <v>56</v>
      </c>
      <c r="N30" s="20">
        <f>SUMIFS(Tabulka1[Hmotnost do SK],Tabulka1[Kategorie],"Ovozel steril.")/(SUMIFS(Tabulka1[Hmotnost do SK],Tabulka1[Kategorie],"Ovozel steril.")+(SUMIFS(Tabulka1[Hmotnost do SK],Tabulka1[Kategorie],"Ovozel")))</f>
        <v>0.4</v>
      </c>
      <c r="Q30" s="9" t="s">
        <v>57</v>
      </c>
      <c r="R30" s="11" t="e">
        <f t="shared" ref="R30:Z30" si="1">R29/R28</f>
        <v>#DIV/0!</v>
      </c>
      <c r="S30" s="11" t="e">
        <f t="shared" si="1"/>
        <v>#DIV/0!</v>
      </c>
      <c r="T30" s="11" t="e">
        <f t="shared" si="1"/>
        <v>#DIV/0!</v>
      </c>
      <c r="U30" s="11" t="e">
        <f t="shared" si="1"/>
        <v>#DIV/0!</v>
      </c>
      <c r="V30" s="11" t="e">
        <f t="shared" si="1"/>
        <v>#DIV/0!</v>
      </c>
      <c r="W30" s="11" t="e">
        <f t="shared" si="1"/>
        <v>#DIV/0!</v>
      </c>
      <c r="X30" s="11" t="e">
        <f t="shared" si="1"/>
        <v>#DIV/0!</v>
      </c>
      <c r="Y30" s="11" t="e">
        <f t="shared" si="1"/>
        <v>#DIV/0!</v>
      </c>
      <c r="Z30" s="11" t="e">
        <f t="shared" si="1"/>
        <v>#DIV/0!</v>
      </c>
    </row>
    <row r="31" spans="1:26">
      <c r="M31" s="9" t="s">
        <v>58</v>
      </c>
      <c r="N31" s="20">
        <f>SUMIFS(Tabulka1[Hmotnost do SK],Tabulka1[Kategorie],"Masné výrobky")/(SUMIFS(Tabulka1[Hmotnost do SK],Tabulka1[Kategorie],"Masné výrobky")+(SUMIFS(Tabulka1[Hmotnost do SK],Tabulka1[Kategorie],"Maso")))</f>
        <v>0.49295774647887325</v>
      </c>
    </row>
  </sheetData>
  <sheetProtection algorithmName="SHA-512" hashValue="xhKCpfikULV2K1h0p3jPuOxFoPe0t7noSq6adsr6dcLnBS4SPrUDgqrROttsHtz538POJSKea2C8k7jd1ZaOEw==" saltValue="o9B6J0kIO8WLzcZ9KzkiQw==" spinCount="100000" sheet="1" objects="1" scenarios="1"/>
  <conditionalFormatting sqref="N28:N29">
    <cfRule type="cellIs" dxfId="62" priority="23" operator="lessThan">
      <formula>0.1</formula>
    </cfRule>
    <cfRule type="cellIs" dxfId="61" priority="24" operator="greaterThan">
      <formula>0.1</formula>
    </cfRule>
  </conditionalFormatting>
  <conditionalFormatting sqref="N30">
    <cfRule type="cellIs" dxfId="60" priority="25" operator="lessThan">
      <formula>0.15</formula>
    </cfRule>
    <cfRule type="cellIs" dxfId="59" priority="26" operator="greaterThan">
      <formula>0.15</formula>
    </cfRule>
  </conditionalFormatting>
  <conditionalFormatting sqref="N31">
    <cfRule type="cellIs" dxfId="58" priority="27" operator="lessThan">
      <formula>0.2</formula>
    </cfRule>
    <cfRule type="cellIs" dxfId="57" priority="28" operator="greaterThan">
      <formula>0.2</formula>
    </cfRule>
  </conditionalFormatting>
  <conditionalFormatting sqref="R30">
    <cfRule type="cellIs" dxfId="56" priority="18" operator="greaterThan">
      <formula>1.5</formula>
    </cfRule>
    <cfRule type="cellIs" dxfId="55" priority="19" operator="lessThan">
      <formula>0.5</formula>
    </cfRule>
    <cfRule type="cellIs" dxfId="54" priority="20" operator="between">
      <formula>0.5</formula>
      <formula>0.75</formula>
    </cfRule>
    <cfRule type="cellIs" dxfId="53" priority="21" operator="between">
      <formula>1.25</formula>
      <formula>1.5</formula>
    </cfRule>
    <cfRule type="cellIs" dxfId="52" priority="22" operator="between">
      <formula>0.75</formula>
      <formula>1.25</formula>
    </cfRule>
  </conditionalFormatting>
  <conditionalFormatting sqref="S30">
    <cfRule type="cellIs" dxfId="51" priority="16" operator="greaterThan">
      <formula>0.75</formula>
    </cfRule>
  </conditionalFormatting>
  <conditionalFormatting sqref="S30:U30">
    <cfRule type="cellIs" dxfId="50" priority="2" operator="lessThan">
      <formula>0.75</formula>
    </cfRule>
  </conditionalFormatting>
  <conditionalFormatting sqref="T30">
    <cfRule type="cellIs" dxfId="49" priority="10" operator="greaterThan">
      <formula>1.25</formula>
    </cfRule>
    <cfRule type="cellIs" dxfId="48" priority="11" operator="between">
      <formula>0.75</formula>
      <formula>1.25</formula>
    </cfRule>
  </conditionalFormatting>
  <conditionalFormatting sqref="U30">
    <cfRule type="cellIs" dxfId="47" priority="3" operator="between">
      <formula>0.75</formula>
      <formula>1</formula>
    </cfRule>
  </conditionalFormatting>
  <conditionalFormatting sqref="U30:V30">
    <cfRule type="cellIs" dxfId="46" priority="1" operator="greaterThan">
      <formula>1</formula>
    </cfRule>
  </conditionalFormatting>
  <conditionalFormatting sqref="V30">
    <cfRule type="cellIs" dxfId="45" priority="5" operator="lessThan">
      <formula>1</formula>
    </cfRule>
  </conditionalFormatting>
  <conditionalFormatting sqref="W30">
    <cfRule type="cellIs" dxfId="44" priority="14" operator="greaterThan">
      <formula>0.75</formula>
    </cfRule>
  </conditionalFormatting>
  <conditionalFormatting sqref="W30:Z30">
    <cfRule type="cellIs" dxfId="43" priority="6" operator="lessThan">
      <formula>0.75</formula>
    </cfRule>
  </conditionalFormatting>
  <conditionalFormatting sqref="X30">
    <cfRule type="cellIs" dxfId="42" priority="7" operator="greaterThan">
      <formula>1.25</formula>
    </cfRule>
    <cfRule type="cellIs" dxfId="41" priority="8" operator="between">
      <formula>0.75</formula>
      <formula>1.25</formula>
    </cfRule>
  </conditionalFormatting>
  <conditionalFormatting sqref="Y30:Z30">
    <cfRule type="cellIs" dxfId="40" priority="12" operator="greaterThan">
      <formula>0.75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8F08-DC5C-4419-9C96-A87C3A55C490}">
  <dimension ref="A1:AF26"/>
  <sheetViews>
    <sheetView tabSelected="1" workbookViewId="0">
      <selection activeCell="C19" sqref="C19"/>
    </sheetView>
  </sheetViews>
  <sheetFormatPr defaultColWidth="8.85546875" defaultRowHeight="14.45"/>
  <cols>
    <col min="1" max="16384" width="8.85546875" style="10"/>
  </cols>
  <sheetData>
    <row r="1" spans="1:32">
      <c r="A1" s="10" t="s">
        <v>59</v>
      </c>
      <c r="B1" s="10" t="s">
        <v>60</v>
      </c>
      <c r="C1" s="10" t="s">
        <v>61</v>
      </c>
      <c r="D1" s="10" t="s">
        <v>62</v>
      </c>
      <c r="E1" s="10" t="s">
        <v>63</v>
      </c>
      <c r="F1" s="10" t="s">
        <v>64</v>
      </c>
      <c r="G1" s="10" t="s">
        <v>65</v>
      </c>
      <c r="H1" s="10" t="s">
        <v>66</v>
      </c>
      <c r="I1" s="10" t="s">
        <v>67</v>
      </c>
      <c r="J1" s="10" t="s">
        <v>68</v>
      </c>
      <c r="K1" s="10" t="s">
        <v>69</v>
      </c>
      <c r="L1" s="10" t="s">
        <v>70</v>
      </c>
      <c r="M1" s="10" t="s">
        <v>71</v>
      </c>
      <c r="N1" s="10" t="s">
        <v>72</v>
      </c>
      <c r="O1" s="10" t="s">
        <v>73</v>
      </c>
      <c r="P1" s="10" t="s">
        <v>74</v>
      </c>
      <c r="Q1" s="10" t="s">
        <v>75</v>
      </c>
      <c r="R1" s="10" t="s">
        <v>76</v>
      </c>
      <c r="S1" s="10" t="s">
        <v>77</v>
      </c>
      <c r="T1" s="10" t="s">
        <v>78</v>
      </c>
      <c r="U1" s="10" t="s">
        <v>79</v>
      </c>
      <c r="V1" s="10" t="s">
        <v>80</v>
      </c>
      <c r="W1" s="10" t="s">
        <v>81</v>
      </c>
      <c r="X1" s="10" t="s">
        <v>82</v>
      </c>
      <c r="Y1" s="10" t="s">
        <v>83</v>
      </c>
      <c r="Z1" s="10" t="s">
        <v>84</v>
      </c>
      <c r="AA1" s="10" t="s">
        <v>85</v>
      </c>
      <c r="AB1" s="10" t="s">
        <v>86</v>
      </c>
      <c r="AC1" s="10" t="s">
        <v>87</v>
      </c>
      <c r="AD1" s="10" t="s">
        <v>88</v>
      </c>
      <c r="AE1" s="10" t="s">
        <v>89</v>
      </c>
      <c r="AF1" s="10" t="s">
        <v>90</v>
      </c>
    </row>
    <row r="2" spans="1:32">
      <c r="A2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>
      <c r="A3" t="s">
        <v>18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2">
      <c r="A4" t="s">
        <v>20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>
      <c r="A5" t="s">
        <v>22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>
      <c r="A6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>
      <c r="A7" t="s">
        <v>26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>
      <c r="A8" t="s">
        <v>28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>
      <c r="A9" t="s">
        <v>29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>
      <c r="A10" t="s">
        <v>30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>
      <c r="A11" t="s">
        <v>31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>
      <c r="A12" t="s">
        <v>33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>
      <c r="A13" t="s">
        <v>35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>
      <c r="A14" t="s">
        <v>36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>
      <c r="A15" t="s">
        <v>37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>
      <c r="A16" t="s">
        <v>38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>
      <c r="A17" t="s">
        <v>40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>
      <c r="A18" t="s">
        <v>42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>
      <c r="A19" t="s">
        <v>43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>
      <c r="A20" t="s">
        <v>44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>
      <c r="A21" t="s">
        <v>45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>
      <c r="A22" t="s">
        <v>47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>
      <c r="A23" t="s">
        <v>48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>
      <c r="A24" t="s">
        <v>49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>
      <c r="A25" t="s">
        <v>50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>
      <c r="A26" t="s">
        <v>51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DB4F0-5DC7-4454-AD9F-B13650DD6A5F}">
  <dimension ref="A1:N100"/>
  <sheetViews>
    <sheetView workbookViewId="0">
      <selection activeCell="M2" sqref="M2:M5"/>
    </sheetView>
  </sheetViews>
  <sheetFormatPr defaultRowHeight="14.45"/>
  <cols>
    <col min="1" max="1" width="24.42578125" customWidth="1"/>
    <col min="2" max="2" width="19.7109375" customWidth="1"/>
    <col min="3" max="3" width="12.5703125" customWidth="1"/>
    <col min="4" max="4" width="11.7109375" customWidth="1"/>
    <col min="6" max="6" width="16.85546875" bestFit="1" customWidth="1"/>
    <col min="7" max="7" width="8.85546875" style="18"/>
    <col min="8" max="8" width="9.7109375" style="18" customWidth="1"/>
    <col min="9" max="9" width="12.5703125" customWidth="1"/>
    <col min="10" max="10" width="15" customWidth="1"/>
    <col min="11" max="11" width="10.7109375" customWidth="1"/>
    <col min="14" max="14" width="75.7109375" customWidth="1"/>
  </cols>
  <sheetData>
    <row r="1" spans="1:14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s="2" t="s">
        <v>97</v>
      </c>
      <c r="H1" s="2" t="s">
        <v>98</v>
      </c>
      <c r="J1" t="s">
        <v>92</v>
      </c>
      <c r="K1" t="s">
        <v>99</v>
      </c>
      <c r="M1" t="s">
        <v>100</v>
      </c>
    </row>
    <row r="2" spans="1:14" ht="15">
      <c r="A2" s="4" t="s">
        <v>101</v>
      </c>
      <c r="B2" s="4" t="s">
        <v>2</v>
      </c>
      <c r="C2" s="4">
        <v>9</v>
      </c>
      <c r="D2" s="4">
        <v>0.8</v>
      </c>
      <c r="E2" s="4">
        <v>1</v>
      </c>
      <c r="F2">
        <f>C2*D2*E2</f>
        <v>7.2</v>
      </c>
      <c r="G2" s="19" t="s">
        <v>102</v>
      </c>
      <c r="H2" s="19"/>
      <c r="J2" t="s">
        <v>2</v>
      </c>
      <c r="K2">
        <f>SUMIFS(Tabulka1[Hmotnost do SK],Tabulka1[Kategorie],Tabulka2[[#This Row],[Kategorie]])</f>
        <v>7.2</v>
      </c>
      <c r="M2" s="24" t="s">
        <v>103</v>
      </c>
      <c r="N2" t="s">
        <v>104</v>
      </c>
    </row>
    <row r="3" spans="1:14" ht="76.5">
      <c r="A3" s="4" t="s">
        <v>105</v>
      </c>
      <c r="B3" s="4" t="s">
        <v>4</v>
      </c>
      <c r="C3" s="4">
        <v>4</v>
      </c>
      <c r="D3" s="4">
        <v>1</v>
      </c>
      <c r="E3" s="4">
        <v>0.8</v>
      </c>
      <c r="F3">
        <f>C3*D3*E3</f>
        <v>3.2</v>
      </c>
      <c r="G3" s="19"/>
      <c r="H3" s="19"/>
      <c r="J3" t="s">
        <v>58</v>
      </c>
      <c r="K3">
        <f>SUMIFS(Tabulka1[Hmotnost do SK],Tabulka1[Kategorie],Tabulka2[[#This Row],[Kategorie]])</f>
        <v>7</v>
      </c>
      <c r="M3" s="25" t="s">
        <v>94</v>
      </c>
      <c r="N3" s="23" t="s">
        <v>106</v>
      </c>
    </row>
    <row r="4" spans="1:14" ht="15">
      <c r="A4" s="4" t="s">
        <v>107</v>
      </c>
      <c r="B4" s="4" t="s">
        <v>9</v>
      </c>
      <c r="C4" s="4">
        <v>8</v>
      </c>
      <c r="D4" s="4">
        <v>1</v>
      </c>
      <c r="E4" s="4">
        <v>1</v>
      </c>
      <c r="F4">
        <f>C4*D4*E4</f>
        <v>8</v>
      </c>
      <c r="G4" s="19"/>
      <c r="H4" s="19"/>
      <c r="J4" t="s">
        <v>3</v>
      </c>
      <c r="K4">
        <f>SUMIFS(Tabulka1[Hmotnost do SK],Tabulka1[Kategorie],Tabulka2[[#This Row],[Kategorie]])</f>
        <v>0</v>
      </c>
      <c r="M4" s="24" t="s">
        <v>97</v>
      </c>
      <c r="N4" t="s">
        <v>108</v>
      </c>
    </row>
    <row r="5" spans="1:14" ht="15">
      <c r="A5" s="4" t="s">
        <v>109</v>
      </c>
      <c r="B5" s="4" t="s">
        <v>58</v>
      </c>
      <c r="C5" s="4">
        <v>7</v>
      </c>
      <c r="D5" s="4">
        <v>1</v>
      </c>
      <c r="E5" s="4">
        <v>1</v>
      </c>
      <c r="F5">
        <f t="shared" ref="F5:F14" si="0">C5*D5*E5</f>
        <v>7</v>
      </c>
      <c r="G5" s="19"/>
      <c r="H5" s="19"/>
      <c r="J5" t="s">
        <v>4</v>
      </c>
      <c r="K5">
        <f>SUMIFS(Tabulka1[Hmotnost do SK],Tabulka1[Kategorie],Tabulka2[[#This Row],[Kategorie]])</f>
        <v>3.2</v>
      </c>
      <c r="M5" s="24" t="s">
        <v>98</v>
      </c>
      <c r="N5" s="22" t="s">
        <v>110</v>
      </c>
    </row>
    <row r="6" spans="1:14">
      <c r="A6" s="4" t="s">
        <v>111</v>
      </c>
      <c r="B6" s="4" t="s">
        <v>56</v>
      </c>
      <c r="C6" s="4">
        <v>10</v>
      </c>
      <c r="D6" s="4">
        <v>1</v>
      </c>
      <c r="E6" s="4">
        <v>1</v>
      </c>
      <c r="F6">
        <f t="shared" si="0"/>
        <v>10</v>
      </c>
      <c r="G6" s="19"/>
      <c r="H6" s="19"/>
      <c r="J6" t="s">
        <v>5</v>
      </c>
      <c r="K6">
        <f>SUMIFS(Tabulka1[Hmotnost do SK],Tabulka1[Kategorie],Tabulka2[[#This Row],[Kategorie]])</f>
        <v>0</v>
      </c>
    </row>
    <row r="7" spans="1:14">
      <c r="A7" s="4" t="s">
        <v>112</v>
      </c>
      <c r="B7" s="4" t="s">
        <v>7</v>
      </c>
      <c r="C7" s="4">
        <v>15</v>
      </c>
      <c r="D7" s="4">
        <v>1</v>
      </c>
      <c r="E7" s="4">
        <v>1</v>
      </c>
      <c r="F7">
        <f t="shared" si="0"/>
        <v>15</v>
      </c>
      <c r="G7" s="19"/>
      <c r="H7" s="19" t="s">
        <v>102</v>
      </c>
      <c r="J7" t="s">
        <v>6</v>
      </c>
      <c r="K7">
        <f>SUMIFS(Tabulka1[Hmotnost do SK],Tabulka1[Kategorie],Tabulka2[[#This Row],[Kategorie]])</f>
        <v>0</v>
      </c>
    </row>
    <row r="8" spans="1:14">
      <c r="A8" s="4"/>
      <c r="B8" s="4" t="s">
        <v>2</v>
      </c>
      <c r="C8" s="4"/>
      <c r="D8" s="4"/>
      <c r="E8" s="4"/>
      <c r="F8">
        <f t="shared" si="0"/>
        <v>0</v>
      </c>
      <c r="G8" s="19"/>
      <c r="H8" s="19"/>
      <c r="J8" t="s">
        <v>7</v>
      </c>
      <c r="K8">
        <f>SUMIFS(Tabulka1[Hmotnost do SK],Tabulka1[Kategorie],Tabulka2[[#This Row],[Kategorie]])</f>
        <v>15</v>
      </c>
    </row>
    <row r="9" spans="1:14">
      <c r="A9" s="4"/>
      <c r="B9" s="4" t="s">
        <v>2</v>
      </c>
      <c r="C9" s="4"/>
      <c r="D9" s="4"/>
      <c r="E9" s="4"/>
      <c r="F9">
        <f t="shared" si="0"/>
        <v>0</v>
      </c>
      <c r="G9" s="19"/>
      <c r="H9" s="19"/>
      <c r="J9" t="s">
        <v>56</v>
      </c>
      <c r="K9">
        <f>SUMIFS(Tabulka1[Hmotnost do SK],Tabulka1[Kategorie],Tabulka2[[#This Row],[Kategorie]])</f>
        <v>10</v>
      </c>
    </row>
    <row r="10" spans="1:14">
      <c r="A10" s="4"/>
      <c r="B10" s="4" t="s">
        <v>2</v>
      </c>
      <c r="C10" s="4"/>
      <c r="D10" s="4"/>
      <c r="E10" s="4"/>
      <c r="F10">
        <f t="shared" si="0"/>
        <v>0</v>
      </c>
      <c r="G10" s="19"/>
      <c r="H10" s="19"/>
      <c r="J10" t="s">
        <v>8</v>
      </c>
      <c r="K10">
        <f>SUMIFS(Tabulka1[Hmotnost do SK],Tabulka1[Kategorie],Tabulka2[[#This Row],[Kategorie]])</f>
        <v>0</v>
      </c>
    </row>
    <row r="11" spans="1:14">
      <c r="A11" s="4"/>
      <c r="B11" s="4" t="s">
        <v>2</v>
      </c>
      <c r="C11" s="4"/>
      <c r="D11" s="4"/>
      <c r="E11" s="4"/>
      <c r="F11">
        <f t="shared" si="0"/>
        <v>0</v>
      </c>
      <c r="G11" s="19"/>
      <c r="H11" s="19"/>
      <c r="J11" t="s">
        <v>9</v>
      </c>
      <c r="K11">
        <f>SUMIFS(Tabulka1[Hmotnost do SK],Tabulka1[Kategorie],Tabulka2[[#This Row],[Kategorie]])</f>
        <v>8</v>
      </c>
    </row>
    <row r="12" spans="1:14">
      <c r="A12" s="4"/>
      <c r="B12" s="4" t="s">
        <v>2</v>
      </c>
      <c r="C12" s="4"/>
      <c r="D12" s="4"/>
      <c r="E12" s="4"/>
      <c r="F12">
        <f t="shared" si="0"/>
        <v>0</v>
      </c>
      <c r="G12" s="19"/>
      <c r="H12" s="19"/>
      <c r="J12" t="s">
        <v>10</v>
      </c>
      <c r="K12">
        <f>SUMIFS(Tabulka1[Hmotnost do SK],Tabulka1[Kategorie],Tabulka2[[#This Row],[Kategorie]])</f>
        <v>0</v>
      </c>
    </row>
    <row r="13" spans="1:14">
      <c r="A13" s="4"/>
      <c r="B13" s="4" t="s">
        <v>2</v>
      </c>
      <c r="C13" s="4"/>
      <c r="D13" s="4"/>
      <c r="E13" s="4"/>
      <c r="F13">
        <f t="shared" si="0"/>
        <v>0</v>
      </c>
      <c r="G13" s="19"/>
      <c r="H13" s="19"/>
    </row>
    <row r="14" spans="1:14">
      <c r="A14" s="4"/>
      <c r="B14" s="4" t="s">
        <v>2</v>
      </c>
      <c r="C14" s="4"/>
      <c r="D14" s="4"/>
      <c r="E14" s="4"/>
      <c r="F14">
        <f t="shared" si="0"/>
        <v>0</v>
      </c>
      <c r="G14" s="19"/>
      <c r="H14" s="19"/>
    </row>
    <row r="15" spans="1:14">
      <c r="A15" s="4"/>
      <c r="B15" s="4" t="s">
        <v>2</v>
      </c>
      <c r="C15" s="4"/>
      <c r="D15" s="4"/>
      <c r="E15" s="4"/>
      <c r="G15" s="19"/>
      <c r="H15" s="19"/>
    </row>
    <row r="16" spans="1:14">
      <c r="A16" s="4"/>
      <c r="B16" s="4" t="s">
        <v>2</v>
      </c>
      <c r="C16" s="4"/>
      <c r="D16" s="4"/>
      <c r="E16" s="4"/>
      <c r="G16" s="19"/>
      <c r="H16" s="19"/>
    </row>
    <row r="17" spans="1:8">
      <c r="A17" s="4"/>
      <c r="B17" s="4" t="s">
        <v>2</v>
      </c>
      <c r="C17" s="4"/>
      <c r="D17" s="4"/>
      <c r="E17" s="4"/>
      <c r="G17" s="19"/>
      <c r="H17" s="19"/>
    </row>
    <row r="18" spans="1:8">
      <c r="A18" s="4"/>
      <c r="B18" s="4" t="s">
        <v>2</v>
      </c>
      <c r="C18" s="4"/>
      <c r="D18" s="4"/>
      <c r="E18" s="4"/>
      <c r="G18" s="19"/>
      <c r="H18" s="19"/>
    </row>
    <row r="19" spans="1:8">
      <c r="A19" s="4"/>
      <c r="B19" s="4" t="s">
        <v>2</v>
      </c>
      <c r="C19" s="4"/>
      <c r="D19" s="4"/>
      <c r="E19" s="4"/>
      <c r="G19" s="19"/>
      <c r="H19" s="19"/>
    </row>
    <row r="20" spans="1:8">
      <c r="A20" s="4"/>
      <c r="B20" s="4" t="s">
        <v>2</v>
      </c>
      <c r="C20" s="4"/>
      <c r="D20" s="4"/>
      <c r="E20" s="4"/>
      <c r="G20" s="19"/>
      <c r="H20" s="19"/>
    </row>
    <row r="21" spans="1:8">
      <c r="A21" s="4"/>
      <c r="B21" s="4" t="s">
        <v>2</v>
      </c>
      <c r="C21" s="4"/>
      <c r="D21" s="4"/>
      <c r="E21" s="4"/>
      <c r="G21" s="19"/>
      <c r="H21" s="19"/>
    </row>
    <row r="22" spans="1:8">
      <c r="A22" s="4"/>
      <c r="B22" s="4" t="s">
        <v>2</v>
      </c>
      <c r="C22" s="4"/>
      <c r="D22" s="4"/>
      <c r="E22" s="4"/>
      <c r="G22" s="19"/>
      <c r="H22" s="19"/>
    </row>
    <row r="23" spans="1:8">
      <c r="A23" s="4"/>
      <c r="B23" s="4" t="s">
        <v>2</v>
      </c>
      <c r="C23" s="4"/>
      <c r="D23" s="4"/>
      <c r="E23" s="4"/>
      <c r="G23" s="19"/>
      <c r="H23" s="19"/>
    </row>
    <row r="24" spans="1:8">
      <c r="A24" s="4"/>
      <c r="B24" s="4" t="s">
        <v>2</v>
      </c>
      <c r="C24" s="4"/>
      <c r="D24" s="4"/>
      <c r="E24" s="4"/>
      <c r="G24" s="19"/>
      <c r="H24" s="19"/>
    </row>
    <row r="25" spans="1:8">
      <c r="A25" s="4"/>
      <c r="B25" s="4" t="s">
        <v>2</v>
      </c>
      <c r="C25" s="4"/>
      <c r="D25" s="4"/>
      <c r="E25" s="4"/>
      <c r="G25" s="19"/>
      <c r="H25" s="19"/>
    </row>
    <row r="26" spans="1:8">
      <c r="A26" s="4"/>
      <c r="B26" s="4" t="s">
        <v>2</v>
      </c>
      <c r="C26" s="4"/>
      <c r="D26" s="4"/>
      <c r="E26" s="4"/>
      <c r="G26" s="19"/>
      <c r="H26" s="19"/>
    </row>
    <row r="27" spans="1:8">
      <c r="A27" s="4"/>
      <c r="B27" s="4" t="s">
        <v>2</v>
      </c>
      <c r="C27" s="4"/>
      <c r="D27" s="4"/>
      <c r="E27" s="4"/>
      <c r="G27" s="19"/>
      <c r="H27" s="19"/>
    </row>
    <row r="28" spans="1:8">
      <c r="A28" s="4"/>
      <c r="B28" s="4" t="s">
        <v>2</v>
      </c>
      <c r="C28" s="4"/>
      <c r="D28" s="4"/>
      <c r="E28" s="4"/>
      <c r="G28" s="19"/>
      <c r="H28" s="19"/>
    </row>
    <row r="29" spans="1:8">
      <c r="A29" s="4"/>
      <c r="B29" s="4" t="s">
        <v>2</v>
      </c>
      <c r="C29" s="4"/>
      <c r="D29" s="4"/>
      <c r="E29" s="4"/>
      <c r="G29" s="19"/>
      <c r="H29" s="19"/>
    </row>
    <row r="30" spans="1:8">
      <c r="A30" s="4"/>
      <c r="B30" s="4" t="s">
        <v>2</v>
      </c>
      <c r="C30" s="4"/>
      <c r="D30" s="4"/>
      <c r="E30" s="4"/>
      <c r="G30" s="19"/>
      <c r="H30" s="19"/>
    </row>
    <row r="31" spans="1:8">
      <c r="A31" s="4"/>
      <c r="B31" s="4" t="s">
        <v>2</v>
      </c>
      <c r="C31" s="4"/>
      <c r="D31" s="4"/>
      <c r="E31" s="4"/>
      <c r="G31" s="19"/>
      <c r="H31" s="19"/>
    </row>
    <row r="32" spans="1:8">
      <c r="A32" s="4"/>
      <c r="B32" s="4" t="s">
        <v>2</v>
      </c>
      <c r="C32" s="4"/>
      <c r="D32" s="4"/>
      <c r="E32" s="4"/>
      <c r="G32" s="19"/>
      <c r="H32" s="19"/>
    </row>
    <row r="33" spans="1:8">
      <c r="A33" s="4"/>
      <c r="B33" s="4" t="s">
        <v>2</v>
      </c>
      <c r="C33" s="4"/>
      <c r="D33" s="4"/>
      <c r="E33" s="4"/>
      <c r="G33" s="19"/>
      <c r="H33" s="19"/>
    </row>
    <row r="34" spans="1:8">
      <c r="A34" s="4"/>
      <c r="B34" s="4" t="s">
        <v>2</v>
      </c>
      <c r="C34" s="4"/>
      <c r="D34" s="4"/>
      <c r="E34" s="4"/>
      <c r="G34" s="19"/>
      <c r="H34" s="19"/>
    </row>
    <row r="35" spans="1:8">
      <c r="A35" s="4"/>
      <c r="B35" s="4" t="s">
        <v>2</v>
      </c>
      <c r="C35" s="4"/>
      <c r="D35" s="4"/>
      <c r="E35" s="4"/>
      <c r="G35" s="19"/>
      <c r="H35" s="19"/>
    </row>
    <row r="36" spans="1:8">
      <c r="A36" s="4"/>
      <c r="B36" s="4" t="s">
        <v>2</v>
      </c>
      <c r="C36" s="4"/>
      <c r="D36" s="4"/>
      <c r="E36" s="4"/>
      <c r="G36" s="19"/>
      <c r="H36" s="19"/>
    </row>
    <row r="37" spans="1:8">
      <c r="A37" s="4"/>
      <c r="B37" s="4" t="s">
        <v>2</v>
      </c>
      <c r="C37" s="4"/>
      <c r="D37" s="4"/>
      <c r="E37" s="4"/>
      <c r="G37" s="19"/>
      <c r="H37" s="19"/>
    </row>
    <row r="38" spans="1:8">
      <c r="A38" s="4"/>
      <c r="B38" s="4" t="s">
        <v>2</v>
      </c>
      <c r="C38" s="4"/>
      <c r="D38" s="4"/>
      <c r="E38" s="4"/>
      <c r="G38" s="19"/>
      <c r="H38" s="19"/>
    </row>
    <row r="39" spans="1:8">
      <c r="A39" s="4"/>
      <c r="B39" s="4" t="s">
        <v>2</v>
      </c>
      <c r="C39" s="4"/>
      <c r="D39" s="4"/>
      <c r="E39" s="4"/>
      <c r="G39" s="19"/>
      <c r="H39" s="19"/>
    </row>
    <row r="40" spans="1:8">
      <c r="A40" s="4"/>
      <c r="B40" s="4" t="s">
        <v>2</v>
      </c>
      <c r="C40" s="4"/>
      <c r="D40" s="4"/>
      <c r="E40" s="4"/>
      <c r="G40" s="19"/>
      <c r="H40" s="19"/>
    </row>
    <row r="41" spans="1:8">
      <c r="A41" s="4"/>
      <c r="B41" s="4" t="s">
        <v>2</v>
      </c>
      <c r="C41" s="4"/>
      <c r="D41" s="4"/>
      <c r="E41" s="4"/>
      <c r="G41" s="19"/>
      <c r="H41" s="19"/>
    </row>
    <row r="42" spans="1:8">
      <c r="A42" s="4"/>
      <c r="B42" s="4" t="s">
        <v>2</v>
      </c>
      <c r="C42" s="4"/>
      <c r="D42" s="4"/>
      <c r="E42" s="4"/>
      <c r="G42" s="19"/>
      <c r="H42" s="19"/>
    </row>
    <row r="43" spans="1:8">
      <c r="A43" s="4"/>
      <c r="B43" s="4" t="s">
        <v>2</v>
      </c>
      <c r="C43" s="4"/>
      <c r="D43" s="4"/>
      <c r="E43" s="4"/>
      <c r="G43" s="19"/>
      <c r="H43" s="19"/>
    </row>
    <row r="44" spans="1:8">
      <c r="A44" s="4"/>
      <c r="B44" s="4" t="s">
        <v>2</v>
      </c>
      <c r="C44" s="4"/>
      <c r="D44" s="4"/>
      <c r="E44" s="4"/>
      <c r="G44" s="19"/>
      <c r="H44" s="19"/>
    </row>
    <row r="45" spans="1:8">
      <c r="A45" s="4"/>
      <c r="B45" s="4" t="s">
        <v>2</v>
      </c>
      <c r="C45" s="4"/>
      <c r="D45" s="4"/>
      <c r="E45" s="4"/>
      <c r="G45" s="19"/>
      <c r="H45" s="19"/>
    </row>
    <row r="46" spans="1:8">
      <c r="A46" s="4"/>
      <c r="B46" s="4" t="s">
        <v>2</v>
      </c>
      <c r="C46" s="4"/>
      <c r="D46" s="4"/>
      <c r="E46" s="4"/>
      <c r="G46" s="19"/>
      <c r="H46" s="19"/>
    </row>
    <row r="47" spans="1:8">
      <c r="A47" s="4"/>
      <c r="B47" s="4" t="s">
        <v>2</v>
      </c>
      <c r="C47" s="4"/>
      <c r="D47" s="4"/>
      <c r="E47" s="4"/>
      <c r="G47" s="19"/>
      <c r="H47" s="19"/>
    </row>
    <row r="48" spans="1:8">
      <c r="A48" s="4"/>
      <c r="B48" s="4" t="s">
        <v>2</v>
      </c>
      <c r="C48" s="4"/>
      <c r="D48" s="4"/>
      <c r="E48" s="4"/>
      <c r="G48" s="19"/>
      <c r="H48" s="19"/>
    </row>
    <row r="49" spans="1:8">
      <c r="A49" s="4"/>
      <c r="B49" s="4" t="s">
        <v>2</v>
      </c>
      <c r="C49" s="4"/>
      <c r="D49" s="4"/>
      <c r="E49" s="4"/>
      <c r="G49" s="19"/>
      <c r="H49" s="19"/>
    </row>
    <row r="50" spans="1:8">
      <c r="A50" s="4"/>
      <c r="B50" s="4" t="s">
        <v>2</v>
      </c>
      <c r="C50" s="4"/>
      <c r="D50" s="4"/>
      <c r="E50" s="4"/>
      <c r="G50" s="19"/>
      <c r="H50" s="19"/>
    </row>
    <row r="51" spans="1:8">
      <c r="A51" s="4"/>
      <c r="B51" s="4" t="s">
        <v>2</v>
      </c>
      <c r="C51" s="4"/>
      <c r="D51" s="4"/>
      <c r="E51" s="4"/>
      <c r="G51" s="19"/>
      <c r="H51" s="19"/>
    </row>
    <row r="52" spans="1:8">
      <c r="A52" s="4"/>
      <c r="B52" s="4" t="s">
        <v>2</v>
      </c>
      <c r="C52" s="4"/>
      <c r="D52" s="4"/>
      <c r="E52" s="4"/>
      <c r="G52" s="19"/>
      <c r="H52" s="19"/>
    </row>
    <row r="53" spans="1:8">
      <c r="A53" s="4"/>
      <c r="B53" s="4" t="s">
        <v>2</v>
      </c>
      <c r="C53" s="4"/>
      <c r="D53" s="4"/>
      <c r="E53" s="4"/>
      <c r="G53" s="19"/>
      <c r="H53" s="19"/>
    </row>
    <row r="54" spans="1:8">
      <c r="A54" s="4"/>
      <c r="B54" s="4" t="s">
        <v>2</v>
      </c>
      <c r="C54" s="4"/>
      <c r="D54" s="4"/>
      <c r="E54" s="4"/>
      <c r="G54" s="19"/>
      <c r="H54" s="19"/>
    </row>
    <row r="55" spans="1:8">
      <c r="A55" s="4"/>
      <c r="B55" s="4" t="s">
        <v>2</v>
      </c>
      <c r="C55" s="4"/>
      <c r="D55" s="4"/>
      <c r="E55" s="4"/>
      <c r="G55" s="19"/>
      <c r="H55" s="19"/>
    </row>
    <row r="56" spans="1:8">
      <c r="A56" s="4"/>
      <c r="B56" s="4" t="s">
        <v>2</v>
      </c>
      <c r="C56" s="4"/>
      <c r="D56" s="4"/>
      <c r="E56" s="4"/>
      <c r="G56" s="19"/>
      <c r="H56" s="19"/>
    </row>
    <row r="57" spans="1:8">
      <c r="A57" s="4"/>
      <c r="B57" s="4" t="s">
        <v>2</v>
      </c>
      <c r="C57" s="4"/>
      <c r="D57" s="4"/>
      <c r="E57" s="4"/>
      <c r="G57" s="19"/>
      <c r="H57" s="19"/>
    </row>
    <row r="58" spans="1:8">
      <c r="A58" s="4"/>
      <c r="B58" s="4" t="s">
        <v>2</v>
      </c>
      <c r="C58" s="4"/>
      <c r="D58" s="4"/>
      <c r="E58" s="4"/>
      <c r="G58" s="19"/>
      <c r="H58" s="19"/>
    </row>
    <row r="59" spans="1:8">
      <c r="A59" s="4"/>
      <c r="B59" s="4" t="s">
        <v>2</v>
      </c>
      <c r="C59" s="4"/>
      <c r="D59" s="4"/>
      <c r="E59" s="4"/>
      <c r="G59" s="19"/>
      <c r="H59" s="19"/>
    </row>
    <row r="60" spans="1:8">
      <c r="A60" s="4"/>
      <c r="B60" s="4" t="s">
        <v>2</v>
      </c>
      <c r="C60" s="4"/>
      <c r="D60" s="4"/>
      <c r="E60" s="4"/>
      <c r="G60" s="19"/>
      <c r="H60" s="19"/>
    </row>
    <row r="61" spans="1:8">
      <c r="A61" s="4"/>
      <c r="B61" s="4" t="s">
        <v>2</v>
      </c>
      <c r="C61" s="4"/>
      <c r="D61" s="4"/>
      <c r="E61" s="4"/>
      <c r="G61" s="19"/>
      <c r="H61" s="19"/>
    </row>
    <row r="62" spans="1:8">
      <c r="A62" s="4"/>
      <c r="B62" s="4" t="s">
        <v>2</v>
      </c>
      <c r="C62" s="4"/>
      <c r="D62" s="4"/>
      <c r="E62" s="4"/>
      <c r="G62" s="19"/>
      <c r="H62" s="19"/>
    </row>
    <row r="63" spans="1:8">
      <c r="A63" s="4"/>
      <c r="B63" s="4" t="s">
        <v>2</v>
      </c>
      <c r="C63" s="4"/>
      <c r="D63" s="4"/>
      <c r="E63" s="4"/>
      <c r="G63" s="19"/>
      <c r="H63" s="19"/>
    </row>
    <row r="64" spans="1:8">
      <c r="A64" s="4"/>
      <c r="B64" s="4" t="s">
        <v>2</v>
      </c>
      <c r="C64" s="4"/>
      <c r="D64" s="4"/>
      <c r="E64" s="4"/>
      <c r="G64" s="19"/>
      <c r="H64" s="19"/>
    </row>
    <row r="65" spans="1:8">
      <c r="A65" s="4"/>
      <c r="B65" s="4" t="s">
        <v>2</v>
      </c>
      <c r="C65" s="4"/>
      <c r="D65" s="4"/>
      <c r="E65" s="4"/>
      <c r="G65" s="19"/>
      <c r="H65" s="19"/>
    </row>
    <row r="66" spans="1:8">
      <c r="A66" s="4"/>
      <c r="B66" s="4" t="s">
        <v>2</v>
      </c>
      <c r="C66" s="4"/>
      <c r="D66" s="4"/>
      <c r="E66" s="4"/>
      <c r="G66" s="19"/>
      <c r="H66" s="19"/>
    </row>
    <row r="67" spans="1:8">
      <c r="A67" s="4"/>
      <c r="B67" s="4" t="s">
        <v>2</v>
      </c>
      <c r="C67" s="4"/>
      <c r="D67" s="4"/>
      <c r="E67" s="4"/>
      <c r="G67" s="19"/>
      <c r="H67" s="19"/>
    </row>
    <row r="68" spans="1:8">
      <c r="A68" s="4"/>
      <c r="B68" s="4" t="s">
        <v>2</v>
      </c>
      <c r="C68" s="4"/>
      <c r="D68" s="4"/>
      <c r="E68" s="4"/>
      <c r="G68" s="19"/>
      <c r="H68" s="19"/>
    </row>
    <row r="69" spans="1:8">
      <c r="A69" s="4"/>
      <c r="B69" s="4" t="s">
        <v>2</v>
      </c>
      <c r="C69" s="4"/>
      <c r="D69" s="4"/>
      <c r="E69" s="4"/>
      <c r="G69" s="19"/>
      <c r="H69" s="19"/>
    </row>
    <row r="70" spans="1:8">
      <c r="A70" s="4"/>
      <c r="B70" s="4" t="s">
        <v>2</v>
      </c>
      <c r="C70" s="4"/>
      <c r="D70" s="4"/>
      <c r="E70" s="4"/>
      <c r="G70" s="19"/>
      <c r="H70" s="19"/>
    </row>
    <row r="71" spans="1:8">
      <c r="A71" s="4"/>
      <c r="B71" s="4" t="s">
        <v>2</v>
      </c>
      <c r="C71" s="4"/>
      <c r="D71" s="4"/>
      <c r="E71" s="4"/>
      <c r="G71" s="19"/>
      <c r="H71" s="19"/>
    </row>
    <row r="72" spans="1:8">
      <c r="A72" s="4"/>
      <c r="B72" s="4" t="s">
        <v>2</v>
      </c>
      <c r="C72" s="4"/>
      <c r="D72" s="4"/>
      <c r="E72" s="4"/>
      <c r="G72" s="19"/>
      <c r="H72" s="19"/>
    </row>
    <row r="73" spans="1:8">
      <c r="A73" s="4"/>
      <c r="B73" s="4" t="s">
        <v>2</v>
      </c>
      <c r="C73" s="4"/>
      <c r="D73" s="4"/>
      <c r="E73" s="4"/>
      <c r="G73" s="19"/>
      <c r="H73" s="19"/>
    </row>
    <row r="74" spans="1:8">
      <c r="A74" s="4"/>
      <c r="B74" s="4" t="s">
        <v>2</v>
      </c>
      <c r="C74" s="4"/>
      <c r="D74" s="4"/>
      <c r="E74" s="4"/>
      <c r="G74" s="19"/>
      <c r="H74" s="19"/>
    </row>
    <row r="75" spans="1:8">
      <c r="A75" s="4"/>
      <c r="B75" s="4" t="s">
        <v>2</v>
      </c>
      <c r="C75" s="4"/>
      <c r="D75" s="4"/>
      <c r="E75" s="4"/>
      <c r="G75" s="19"/>
      <c r="H75" s="19"/>
    </row>
    <row r="76" spans="1:8">
      <c r="A76" s="4"/>
      <c r="B76" s="4" t="s">
        <v>2</v>
      </c>
      <c r="C76" s="4"/>
      <c r="D76" s="4"/>
      <c r="E76" s="4"/>
      <c r="G76" s="19"/>
      <c r="H76" s="19"/>
    </row>
    <row r="77" spans="1:8">
      <c r="A77" s="4"/>
      <c r="B77" s="4" t="s">
        <v>2</v>
      </c>
      <c r="C77" s="4"/>
      <c r="D77" s="4"/>
      <c r="E77" s="4"/>
      <c r="G77" s="19"/>
      <c r="H77" s="19"/>
    </row>
    <row r="78" spans="1:8">
      <c r="A78" s="4"/>
      <c r="B78" s="4" t="s">
        <v>2</v>
      </c>
      <c r="C78" s="4"/>
      <c r="D78" s="4"/>
      <c r="E78" s="4"/>
      <c r="G78" s="19"/>
      <c r="H78" s="19"/>
    </row>
    <row r="79" spans="1:8">
      <c r="A79" s="4"/>
      <c r="B79" s="4" t="s">
        <v>2</v>
      </c>
      <c r="C79" s="4"/>
      <c r="D79" s="4"/>
      <c r="E79" s="4"/>
      <c r="G79" s="19"/>
      <c r="H79" s="19"/>
    </row>
    <row r="80" spans="1:8">
      <c r="A80" s="4"/>
      <c r="B80" s="4" t="s">
        <v>2</v>
      </c>
      <c r="C80" s="4"/>
      <c r="D80" s="4"/>
      <c r="E80" s="4"/>
      <c r="G80" s="19"/>
      <c r="H80" s="19"/>
    </row>
    <row r="81" spans="1:8">
      <c r="A81" s="4"/>
      <c r="B81" s="4" t="s">
        <v>2</v>
      </c>
      <c r="C81" s="4"/>
      <c r="D81" s="4"/>
      <c r="E81" s="4"/>
      <c r="G81" s="19"/>
      <c r="H81" s="19"/>
    </row>
    <row r="82" spans="1:8">
      <c r="A82" s="4"/>
      <c r="B82" s="4" t="s">
        <v>2</v>
      </c>
      <c r="C82" s="4"/>
      <c r="D82" s="4"/>
      <c r="E82" s="4"/>
      <c r="G82" s="19"/>
      <c r="H82" s="19"/>
    </row>
    <row r="83" spans="1:8">
      <c r="A83" s="4"/>
      <c r="B83" s="4" t="s">
        <v>2</v>
      </c>
      <c r="C83" s="4"/>
      <c r="D83" s="4"/>
      <c r="E83" s="4"/>
      <c r="G83" s="19"/>
      <c r="H83" s="19"/>
    </row>
    <row r="84" spans="1:8">
      <c r="A84" s="4"/>
      <c r="B84" s="4" t="s">
        <v>2</v>
      </c>
      <c r="C84" s="4"/>
      <c r="D84" s="4"/>
      <c r="E84" s="4"/>
      <c r="G84" s="19"/>
      <c r="H84" s="19"/>
    </row>
    <row r="85" spans="1:8">
      <c r="A85" s="4"/>
      <c r="B85" s="4" t="s">
        <v>2</v>
      </c>
      <c r="C85" s="4"/>
      <c r="D85" s="4"/>
      <c r="E85" s="4"/>
      <c r="G85" s="19"/>
      <c r="H85" s="19"/>
    </row>
    <row r="86" spans="1:8">
      <c r="A86" s="4"/>
      <c r="B86" s="4" t="s">
        <v>2</v>
      </c>
      <c r="C86" s="4"/>
      <c r="D86" s="4"/>
      <c r="E86" s="4"/>
      <c r="G86" s="19"/>
      <c r="H86" s="19"/>
    </row>
    <row r="87" spans="1:8">
      <c r="A87" s="4"/>
      <c r="B87" s="4" t="s">
        <v>2</v>
      </c>
      <c r="C87" s="4"/>
      <c r="D87" s="4"/>
      <c r="E87" s="4"/>
      <c r="G87" s="19"/>
      <c r="H87" s="19"/>
    </row>
    <row r="88" spans="1:8">
      <c r="A88" s="4"/>
      <c r="B88" s="4" t="s">
        <v>2</v>
      </c>
      <c r="C88" s="4"/>
      <c r="D88" s="4"/>
      <c r="E88" s="4"/>
      <c r="G88" s="19"/>
      <c r="H88" s="19"/>
    </row>
    <row r="89" spans="1:8">
      <c r="A89" s="4"/>
      <c r="B89" s="4" t="s">
        <v>2</v>
      </c>
      <c r="C89" s="4"/>
      <c r="D89" s="4"/>
      <c r="E89" s="4"/>
      <c r="G89" s="19"/>
      <c r="H89" s="19"/>
    </row>
    <row r="90" spans="1:8">
      <c r="A90" s="4"/>
      <c r="B90" s="4" t="s">
        <v>2</v>
      </c>
      <c r="C90" s="4"/>
      <c r="D90" s="4"/>
      <c r="E90" s="4"/>
      <c r="G90" s="19"/>
      <c r="H90" s="19"/>
    </row>
    <row r="91" spans="1:8">
      <c r="A91" s="4"/>
      <c r="B91" s="4" t="s">
        <v>2</v>
      </c>
      <c r="C91" s="4"/>
      <c r="D91" s="4"/>
      <c r="E91" s="4"/>
      <c r="G91" s="19"/>
      <c r="H91" s="19"/>
    </row>
    <row r="92" spans="1:8">
      <c r="A92" s="4"/>
      <c r="B92" s="4" t="s">
        <v>2</v>
      </c>
      <c r="C92" s="4"/>
      <c r="D92" s="4"/>
      <c r="E92" s="4"/>
      <c r="G92" s="19"/>
      <c r="H92" s="19"/>
    </row>
    <row r="93" spans="1:8">
      <c r="A93" s="4"/>
      <c r="B93" s="4" t="s">
        <v>2</v>
      </c>
      <c r="C93" s="4"/>
      <c r="D93" s="4"/>
      <c r="E93" s="4"/>
      <c r="G93" s="19"/>
      <c r="H93" s="19"/>
    </row>
    <row r="94" spans="1:8">
      <c r="A94" s="4"/>
      <c r="B94" s="4" t="s">
        <v>2</v>
      </c>
      <c r="C94" s="4"/>
      <c r="D94" s="4"/>
      <c r="E94" s="4"/>
      <c r="G94" s="19"/>
      <c r="H94" s="19"/>
    </row>
    <row r="95" spans="1:8">
      <c r="A95" s="4"/>
      <c r="B95" s="4" t="s">
        <v>2</v>
      </c>
      <c r="C95" s="4"/>
      <c r="D95" s="4"/>
      <c r="E95" s="4"/>
      <c r="G95" s="19"/>
      <c r="H95" s="19"/>
    </row>
    <row r="96" spans="1:8">
      <c r="A96" s="4"/>
      <c r="B96" s="4" t="s">
        <v>2</v>
      </c>
      <c r="C96" s="4"/>
      <c r="D96" s="4"/>
      <c r="E96" s="4"/>
      <c r="G96" s="19"/>
      <c r="H96" s="19"/>
    </row>
    <row r="97" spans="1:8">
      <c r="A97" s="4"/>
      <c r="B97" s="4" t="s">
        <v>2</v>
      </c>
      <c r="C97" s="4"/>
      <c r="D97" s="4"/>
      <c r="E97" s="4"/>
      <c r="G97" s="19"/>
      <c r="H97" s="19"/>
    </row>
    <row r="98" spans="1:8">
      <c r="A98" s="4"/>
      <c r="B98" s="4" t="s">
        <v>2</v>
      </c>
      <c r="C98" s="4"/>
      <c r="D98" s="4"/>
      <c r="E98" s="4"/>
      <c r="G98" s="19"/>
      <c r="H98" s="19"/>
    </row>
    <row r="99" spans="1:8">
      <c r="A99" s="4"/>
      <c r="B99" s="4" t="s">
        <v>2</v>
      </c>
      <c r="C99" s="4"/>
      <c r="D99" s="4"/>
      <c r="E99" s="4"/>
      <c r="G99" s="19"/>
      <c r="H99" s="19"/>
    </row>
    <row r="100" spans="1:8">
      <c r="A100" s="4"/>
      <c r="B100" s="4" t="s">
        <v>2</v>
      </c>
      <c r="C100" s="4"/>
      <c r="D100" s="4"/>
      <c r="E100" s="4"/>
      <c r="G100" s="19"/>
      <c r="H100" s="19"/>
    </row>
  </sheetData>
  <dataValidations count="1">
    <dataValidation type="list" allowBlank="1" showInputMessage="1" showErrorMessage="1" sqref="B2:B100" xr:uid="{D9A68F9A-6E7A-4415-8929-CD8A503C5AD8}">
      <formula1>$J$2:$J$12</formula1>
    </dataValidation>
  </dataValidations>
  <pageMargins left="0.7" right="0.7" top="0.78740157499999996" bottom="0.78740157499999996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Krobot</dc:creator>
  <cp:keywords/>
  <dc:description/>
  <cp:lastModifiedBy/>
  <cp:revision/>
  <dcterms:created xsi:type="dcterms:W3CDTF">2015-06-05T18:19:34Z</dcterms:created>
  <dcterms:modified xsi:type="dcterms:W3CDTF">2025-10-13T10:14:25Z</dcterms:modified>
  <cp:category/>
  <cp:contentStatus/>
</cp:coreProperties>
</file>